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70" activeTab="1"/>
  </bookViews>
  <sheets>
    <sheet name="Hinweis" sheetId="1" r:id="rId1"/>
    <sheet name="Vorblatt" sheetId="2" r:id="rId2"/>
    <sheet name="Zahlenmäßiger Nachweis" sheetId="3" r:id="rId3"/>
    <sheet name="Ausgaben" sheetId="4" r:id="rId4"/>
    <sheet name="Einnahmen" sheetId="5" r:id="rId5"/>
  </sheets>
  <definedNames/>
  <calcPr fullCalcOnLoad="1"/>
</workbook>
</file>

<file path=xl/sharedStrings.xml><?xml version="1.0" encoding="utf-8"?>
<sst xmlns="http://schemas.openxmlformats.org/spreadsheetml/2006/main" count="294" uniqueCount="182">
  <si>
    <t>Verwendungsnachweis</t>
  </si>
  <si>
    <t>Vorsteuerabzugsberechtigt</t>
  </si>
  <si>
    <t>Nicht vorsteuerabzugsberechtigt</t>
  </si>
  <si>
    <t>Zuwendungsbescheid des Berliner Projektfonds Kulturelle Bildung - Geschäftsstelle Kulturprojekte Berlin GmbH</t>
  </si>
  <si>
    <t>vom: (Datum)</t>
  </si>
  <si>
    <t>Projekt Nr. / Bearbeiter(in)</t>
  </si>
  <si>
    <t>Empfänger(in) der Zuwendung:</t>
  </si>
  <si>
    <t>Bestätigungen:</t>
  </si>
  <si>
    <t>Es wird bestätigt, dass</t>
  </si>
  <si>
    <t xml:space="preserve"> - die Eintragungen und der Abschluss richtig und vollständig sind,</t>
  </si>
  <si>
    <t xml:space="preserve"> - die Ausgaben notwendig waren,</t>
  </si>
  <si>
    <t xml:space="preserve"> - wirtschaftlich und sparsam verfahren worden ist und</t>
  </si>
  <si>
    <t xml:space="preserve"> - die Angaben mit den Büchern und Belegen übereinstimmen.</t>
  </si>
  <si>
    <t>Datum</t>
  </si>
  <si>
    <t>Unterschrift</t>
  </si>
  <si>
    <t>_______________</t>
  </si>
  <si>
    <t>_________________________________</t>
  </si>
  <si>
    <r>
      <t xml:space="preserve">I. </t>
    </r>
    <r>
      <rPr>
        <b/>
        <u val="single"/>
        <sz val="14"/>
        <rFont val="Arial"/>
        <family val="2"/>
      </rPr>
      <t>Sachbericht</t>
    </r>
  </si>
  <si>
    <t>__________   Anlagen</t>
  </si>
  <si>
    <t>(Die Positionen des Finanzierungsplans sind für jeden Zuwendungsempfänger individuell festzulegen.)</t>
  </si>
  <si>
    <t xml:space="preserve">Position des Finanzierungsplans </t>
  </si>
  <si>
    <t>Einzahlung [€] (centgenau!)</t>
  </si>
  <si>
    <t>Auszahlung [€] (centgenau!)</t>
  </si>
  <si>
    <t>Ansätze lt. Finanzierungsplan [€] (centgenau!)</t>
  </si>
  <si>
    <t>1. Personalausgaben (Summe)</t>
  </si>
  <si>
    <t>2. Sachausgaben (Summe)</t>
  </si>
  <si>
    <t>Büromaterial</t>
  </si>
  <si>
    <t>Porto</t>
  </si>
  <si>
    <t>Werbekosten</t>
  </si>
  <si>
    <t>Gebühren</t>
  </si>
  <si>
    <t>Überschuss (+) oder Fehlbetrag (-)</t>
  </si>
  <si>
    <t>Belegübersicht Auszahlungen</t>
  </si>
  <si>
    <t>(Primär nach Position des Finanzierungsplans, sekundär - d.h. innerhalb der jeweiligen Finanzierungs-</t>
  </si>
  <si>
    <t>planposition - chronologisch gliedern.)</t>
  </si>
  <si>
    <t>Lfd. Nr.</t>
  </si>
  <si>
    <t>Tag der Zahlung</t>
  </si>
  <si>
    <t>Empfänger</t>
  </si>
  <si>
    <t>Art bzw. Grund der Zahlung (entsprechend den Positionen des Finanzierungsplans)</t>
  </si>
  <si>
    <t>Zahlbetrag [€]
(centgenau!)</t>
  </si>
  <si>
    <t>Plan</t>
  </si>
  <si>
    <t>Deutsche Post</t>
  </si>
  <si>
    <t>Boesner GmbH</t>
  </si>
  <si>
    <t>div. Materialien</t>
  </si>
  <si>
    <t>Otto Ebeling gmbH</t>
  </si>
  <si>
    <t>Künstlermagazin</t>
  </si>
  <si>
    <t>Farben</t>
  </si>
  <si>
    <t>Künstlerbedarf Koschel</t>
  </si>
  <si>
    <t xml:space="preserve">Bauhaus GmbH </t>
  </si>
  <si>
    <t>Gebühren Summe</t>
  </si>
  <si>
    <t>Belegübersicht Einzahlungen</t>
  </si>
  <si>
    <t>(ggf.) Beleg-nummer</t>
  </si>
  <si>
    <t>Einzahler</t>
  </si>
  <si>
    <t>Produktionsleitung, Koordination</t>
  </si>
  <si>
    <t>Max Mustermann</t>
  </si>
  <si>
    <t>Summe</t>
  </si>
  <si>
    <t>Petra Mustermann</t>
  </si>
  <si>
    <t>Printus</t>
  </si>
  <si>
    <t>Karstadt</t>
  </si>
  <si>
    <t>Flyerdruck</t>
  </si>
  <si>
    <t>Laserline</t>
  </si>
  <si>
    <t>Plakate</t>
  </si>
  <si>
    <t>Einladungskarten</t>
  </si>
  <si>
    <t>ggf. Beleg Nr.</t>
  </si>
  <si>
    <t>Eigenmittel</t>
  </si>
  <si>
    <t>Stiftung</t>
  </si>
  <si>
    <t>Sponsoring</t>
  </si>
  <si>
    <t>letzter Mittelabruf</t>
  </si>
  <si>
    <t>Einnahmen Eintrittskarten</t>
  </si>
  <si>
    <t>Z 1000-090/00   Frau Petra Klapstein</t>
  </si>
  <si>
    <t>Adresse</t>
  </si>
  <si>
    <t>dieser Verwendungsnachweis wurde auf Grundlage des auf der Homepage befindlichen</t>
  </si>
  <si>
    <t xml:space="preserve">Sollten Sie weitere Fragen zu Ihrer Abrechnung haben, erreichen Sie mich telefonisch </t>
  </si>
  <si>
    <t>Viel Erfolg für Ihr Projekt!</t>
  </si>
  <si>
    <t>Viele Grüße</t>
  </si>
  <si>
    <t>Petra Klapstein</t>
  </si>
  <si>
    <t>Liebe Zuwendungsempfänger/Innen und Projektleiter/Innen,</t>
  </si>
  <si>
    <t>des Zuwendungs- und eventuell Änderungsbescheids</t>
  </si>
  <si>
    <t>Produktionsleitung/ Koordination</t>
  </si>
  <si>
    <t>Coleitung</t>
  </si>
  <si>
    <t>Erstellung Dokumentation</t>
  </si>
  <si>
    <t>Workshopmaterial</t>
  </si>
  <si>
    <t>Dokumentation</t>
  </si>
  <si>
    <t>Klara Klärchen</t>
  </si>
  <si>
    <t>Karl Otto</t>
  </si>
  <si>
    <t>Honorar Oktober</t>
  </si>
  <si>
    <t>Druckerpapier, Patronen, etc.</t>
  </si>
  <si>
    <t>Stifte, Folien, Briefumschläge etc.</t>
  </si>
  <si>
    <t>Office Discount</t>
  </si>
  <si>
    <t>Patronen, Papier, Klebezettel etc.</t>
  </si>
  <si>
    <t>Pastellfarben, Papier</t>
  </si>
  <si>
    <t>Porto- /Versandkosten</t>
  </si>
  <si>
    <t xml:space="preserve">Druckerei Ohne Namen  </t>
  </si>
  <si>
    <t>Media Markt</t>
  </si>
  <si>
    <t>DVDs, Labelpapier, DVD Hüllen etc.</t>
  </si>
  <si>
    <t>Druckerei No Name</t>
  </si>
  <si>
    <t xml:space="preserve">Druck Broschüre </t>
  </si>
  <si>
    <t>Kontogebühren Oktober</t>
  </si>
  <si>
    <t>Zahlungsempfänger</t>
  </si>
  <si>
    <t>Berliner Projektfonds Kulturelle Bildung</t>
  </si>
  <si>
    <t>Verkauf Eintrittskarten</t>
  </si>
  <si>
    <t>Wassermann</t>
  </si>
  <si>
    <t>Projektförderung</t>
  </si>
  <si>
    <t>Mensch</t>
  </si>
  <si>
    <t>Sparkasse Spandau</t>
  </si>
  <si>
    <t>Zeichenstation Mücke</t>
  </si>
  <si>
    <t>Kulturprojekte Berlin</t>
  </si>
  <si>
    <t>Kosten- und Finanzierungsplans erstellt und dient als Beispiel-Vorlage für Ihr Projekt!</t>
  </si>
  <si>
    <t>III. Belegübersichten bei Projektförderung gem. Nr. 10.2. AV § 44 LHO bzw. gem. Nr. 6.2.2  ANBest-P</t>
  </si>
  <si>
    <t>künstlerische oder pädagogische Mitarbeit</t>
  </si>
  <si>
    <t>Buchhaltung</t>
  </si>
  <si>
    <t>Lisa Lustig</t>
  </si>
  <si>
    <r>
      <t xml:space="preserve">II. </t>
    </r>
    <r>
      <rPr>
        <b/>
        <u val="single"/>
        <sz val="10"/>
        <rFont val="Arial"/>
        <family val="2"/>
      </rPr>
      <t>Zahlenmäßiger Nachweis bei Projektförderung gem. Nr. 10.2. AV</t>
    </r>
    <r>
      <rPr>
        <b/>
        <sz val="10"/>
        <rFont val="Arial"/>
        <family val="2"/>
      </rPr>
      <t xml:space="preserve"> § 44 LHO</t>
    </r>
  </si>
  <si>
    <r>
      <t xml:space="preserve"> </t>
    </r>
    <r>
      <rPr>
        <b/>
        <u val="single"/>
        <sz val="10"/>
        <rFont val="Arial"/>
        <family val="2"/>
      </rPr>
      <t xml:space="preserve"> bzw. gem. Nr. 6.2.2 ANBest-P</t>
    </r>
  </si>
  <si>
    <t xml:space="preserve">Honorar </t>
  </si>
  <si>
    <t>Honorar November</t>
  </si>
  <si>
    <t>Honorar Januar</t>
  </si>
  <si>
    <t>Pinsel, Holz etc.</t>
  </si>
  <si>
    <t>Kontogebühren November</t>
  </si>
  <si>
    <t xml:space="preserve">Resthonorar </t>
  </si>
  <si>
    <t>Honorar Vorbereitung</t>
  </si>
  <si>
    <t>Kindermuseum</t>
  </si>
  <si>
    <t>Mondschule</t>
  </si>
  <si>
    <t xml:space="preserve">1. Mittelabruf </t>
  </si>
  <si>
    <t>Sponsoren</t>
  </si>
  <si>
    <t>Hinweis: Überschüsse sind umgehend zurückzuzahlen</t>
  </si>
  <si>
    <r>
      <t>I. Ausgaben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20</t>
    </r>
    <r>
      <rPr>
        <b/>
        <sz val="10"/>
        <color indexed="10"/>
        <rFont val="Arial"/>
        <family val="2"/>
      </rPr>
      <t>xx</t>
    </r>
    <r>
      <rPr>
        <sz val="10"/>
        <rFont val="Arial"/>
        <family val="2"/>
      </rPr>
      <t xml:space="preserve"> (Summe) </t>
    </r>
  </si>
  <si>
    <r>
      <t>Personalkosten 20</t>
    </r>
    <r>
      <rPr>
        <b/>
        <sz val="10"/>
        <color indexed="10"/>
        <rFont val="Arial"/>
        <family val="2"/>
      </rPr>
      <t>xx</t>
    </r>
  </si>
  <si>
    <r>
      <t>Sachkosten 20</t>
    </r>
    <r>
      <rPr>
        <b/>
        <sz val="10"/>
        <color indexed="10"/>
        <rFont val="Arial"/>
        <family val="2"/>
      </rPr>
      <t>xx</t>
    </r>
  </si>
  <si>
    <r>
      <t>Gesamtausgaben 20</t>
    </r>
    <r>
      <rPr>
        <b/>
        <i/>
        <sz val="10"/>
        <color indexed="10"/>
        <rFont val="Arial"/>
        <family val="2"/>
      </rPr>
      <t>xx</t>
    </r>
  </si>
  <si>
    <r>
      <t>II. Einnahmen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20</t>
    </r>
    <r>
      <rPr>
        <b/>
        <sz val="10"/>
        <color indexed="10"/>
        <rFont val="Arial"/>
        <family val="2"/>
      </rPr>
      <t>xx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(Summe)</t>
    </r>
  </si>
  <si>
    <r>
      <t>II. Einnahmen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20</t>
    </r>
    <r>
      <rPr>
        <b/>
        <sz val="10"/>
        <color indexed="10"/>
        <rFont val="Arial"/>
        <family val="2"/>
      </rPr>
      <t>xx</t>
    </r>
    <r>
      <rPr>
        <sz val="10"/>
        <rFont val="Arial"/>
        <family val="2"/>
      </rPr>
      <t xml:space="preserve"> (Summe)</t>
    </r>
  </si>
  <si>
    <r>
      <t>III. Finanzierungssaldo 20</t>
    </r>
    <r>
      <rPr>
        <b/>
        <sz val="10"/>
        <color indexed="10"/>
        <rFont val="Arial"/>
        <family val="2"/>
      </rPr>
      <t>xx</t>
    </r>
  </si>
  <si>
    <r>
      <t>Einnahmen 20</t>
    </r>
    <r>
      <rPr>
        <b/>
        <sz val="10"/>
        <color indexed="10"/>
        <rFont val="Arial"/>
        <family val="2"/>
      </rPr>
      <t>xx</t>
    </r>
  </si>
  <si>
    <t>30.09.20xx</t>
  </si>
  <si>
    <t>01.10.20xx</t>
  </si>
  <si>
    <t>01.09.20xx</t>
  </si>
  <si>
    <t>10.08.20xx</t>
  </si>
  <si>
    <t>01.11.20xx</t>
  </si>
  <si>
    <t>12.01.20xx</t>
  </si>
  <si>
    <t>13.01.20xx</t>
  </si>
  <si>
    <t>01.02.20xx</t>
  </si>
  <si>
    <t>02.11.20xx</t>
  </si>
  <si>
    <t>04.12.20xx</t>
  </si>
  <si>
    <t>12.10.20xx</t>
  </si>
  <si>
    <t>10.11.20xx</t>
  </si>
  <si>
    <t>09.12.20xx</t>
  </si>
  <si>
    <t>17.11.20xx</t>
  </si>
  <si>
    <t>13.09.20xx</t>
  </si>
  <si>
    <t>16.09.20xx</t>
  </si>
  <si>
    <t>02.10.20xx</t>
  </si>
  <si>
    <t>04.10.20xx</t>
  </si>
  <si>
    <t>15.10.20xx</t>
  </si>
  <si>
    <t>13.11.20xx</t>
  </si>
  <si>
    <t>07.12.20xx</t>
  </si>
  <si>
    <t>05.12.20xx</t>
  </si>
  <si>
    <t>31.12.20xx</t>
  </si>
  <si>
    <t>KSK Gebühren 20xx</t>
  </si>
  <si>
    <t>04.02.20xx</t>
  </si>
  <si>
    <t>Spalten löschen.</t>
  </si>
  <si>
    <t>Sollte Ihr Projekt nicht jahresübergreifend sein, dürfen Sie gerne die dafür vorgesehenen</t>
  </si>
  <si>
    <r>
      <t>Gesamteinnahmen 20</t>
    </r>
    <r>
      <rPr>
        <b/>
        <sz val="10"/>
        <color indexed="10"/>
        <rFont val="Arial"/>
        <family val="2"/>
      </rPr>
      <t>xx</t>
    </r>
  </si>
  <si>
    <t xml:space="preserve">Aufwendungen der jeweiligen Jahre analog zum Finanzierungsplan verwendet werden. </t>
  </si>
  <si>
    <t>p.klapstein@kulturprojekte.berlin</t>
  </si>
  <si>
    <t>31.03.20xx</t>
  </si>
  <si>
    <t>15.03.20xx</t>
  </si>
  <si>
    <t>Kontogebühren März</t>
  </si>
  <si>
    <t>Honorar Januar bis März</t>
  </si>
  <si>
    <t>15.02.20xx</t>
  </si>
  <si>
    <t xml:space="preserve">Bei jahresübergreifenden Projekten  dürfen die Fördermittel nur für </t>
  </si>
  <si>
    <t>Beispiel überjähriger Verwendungsnachweis</t>
  </si>
  <si>
    <t>in der Zeit von 8:30 bis 15:30 Uhr unter der Telefonnummer 030/30 30 444 - 44 oder per E-Mail</t>
  </si>
  <si>
    <t>31.10.20xx</t>
  </si>
  <si>
    <t>30.11.20xx</t>
  </si>
  <si>
    <t>Kontogebühren Dezember</t>
  </si>
  <si>
    <t>15.01.20xx</t>
  </si>
  <si>
    <t>Dagobert Bank</t>
  </si>
  <si>
    <t>16.03.20xx</t>
  </si>
  <si>
    <t>31.01.20xx</t>
  </si>
  <si>
    <t>28.02.20xx</t>
  </si>
  <si>
    <t>Kontogebühren Januar</t>
  </si>
  <si>
    <t>Kontogebühren Februar</t>
  </si>
  <si>
    <t>Einnahmen aus Eintrittskarten (Summe)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</si>
</sst>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  <numFmt numFmtId="168" formatCode="[$€-2]\ #,##0.00_);[Red]\([$€-2]\ #,##0.00\)"/>
  </numFmts>
  <fonts count="57">
    <font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u val="single"/>
      <sz val="14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4"/>
      <name val="Arial Black"/>
      <family val="2"/>
    </font>
    <font>
      <u val="single"/>
      <sz val="10"/>
      <color indexed="12"/>
      <name val="Arial"/>
      <family val="2"/>
    </font>
    <font>
      <sz val="8"/>
      <name val="Tahoma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i/>
      <u val="single"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u val="single"/>
      <sz val="10"/>
      <color indexed="20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u val="single"/>
      <sz val="10"/>
      <color theme="11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5ADC5"/>
        <bgColor indexed="64"/>
      </patternFill>
    </fill>
    <fill>
      <patternFill patternType="solid">
        <fgColor rgb="FFF5ADC5"/>
        <bgColor indexed="64"/>
      </patternFill>
    </fill>
  </fills>
  <borders count="6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/>
      <top style="medium"/>
      <bottom style="medium">
        <color indexed="8"/>
      </bottom>
    </border>
    <border>
      <left style="thin"/>
      <right style="thin"/>
      <top style="medium"/>
      <bottom style="medium">
        <color indexed="8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thin">
        <color indexed="8"/>
      </right>
      <top style="medium"/>
      <bottom style="medium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0" fontId="43" fillId="0" borderId="0" applyNumberFormat="0" applyFill="0" applyBorder="0" applyAlignment="0" applyProtection="0"/>
    <xf numFmtId="41" fontId="0" fillId="0" borderId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10" fillId="0" borderId="0" applyNumberFormat="0" applyFill="0" applyBorder="0" applyAlignment="0" applyProtection="0"/>
    <xf numFmtId="43" fontId="0" fillId="0" borderId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85">
    <xf numFmtId="0" fontId="0" fillId="0" borderId="0" xfId="0" applyAlignment="1">
      <alignment/>
    </xf>
    <xf numFmtId="0" fontId="0" fillId="0" borderId="0" xfId="0" applyAlignment="1">
      <alignment horizontal="right"/>
    </xf>
    <xf numFmtId="14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center" vertical="top" wrapText="1"/>
    </xf>
    <xf numFmtId="0" fontId="0" fillId="0" borderId="14" xfId="0" applyFont="1" applyBorder="1" applyAlignment="1">
      <alignment/>
    </xf>
    <xf numFmtId="0" fontId="7" fillId="0" borderId="14" xfId="0" applyFont="1" applyBorder="1" applyAlignment="1">
      <alignment horizontal="right"/>
    </xf>
    <xf numFmtId="0" fontId="0" fillId="0" borderId="14" xfId="0" applyFont="1" applyFill="1" applyBorder="1" applyAlignment="1">
      <alignment/>
    </xf>
    <xf numFmtId="0" fontId="3" fillId="0" borderId="14" xfId="0" applyFont="1" applyBorder="1" applyAlignment="1">
      <alignment horizontal="right"/>
    </xf>
    <xf numFmtId="4" fontId="7" fillId="0" borderId="14" xfId="0" applyNumberFormat="1" applyFont="1" applyBorder="1" applyAlignment="1">
      <alignment/>
    </xf>
    <xf numFmtId="0" fontId="3" fillId="0" borderId="15" xfId="0" applyFont="1" applyBorder="1" applyAlignment="1">
      <alignment vertical="top" wrapText="1"/>
    </xf>
    <xf numFmtId="4" fontId="4" fillId="0" borderId="14" xfId="0" applyNumberFormat="1" applyFont="1" applyBorder="1" applyAlignment="1">
      <alignment/>
    </xf>
    <xf numFmtId="4" fontId="3" fillId="0" borderId="14" xfId="0" applyNumberFormat="1" applyFont="1" applyBorder="1" applyAlignment="1">
      <alignment/>
    </xf>
    <xf numFmtId="4" fontId="4" fillId="0" borderId="14" xfId="0" applyNumberFormat="1" applyFont="1" applyFill="1" applyBorder="1" applyAlignment="1">
      <alignment/>
    </xf>
    <xf numFmtId="0" fontId="4" fillId="0" borderId="16" xfId="0" applyFont="1" applyBorder="1" applyAlignment="1">
      <alignment/>
    </xf>
    <xf numFmtId="0" fontId="0" fillId="0" borderId="17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4" fillId="0" borderId="20" xfId="0" applyFont="1" applyBorder="1" applyAlignment="1">
      <alignment/>
    </xf>
    <xf numFmtId="0" fontId="0" fillId="0" borderId="20" xfId="0" applyBorder="1" applyAlignment="1">
      <alignment/>
    </xf>
    <xf numFmtId="14" fontId="0" fillId="0" borderId="20" xfId="0" applyNumberFormat="1" applyFont="1" applyBorder="1" applyAlignment="1">
      <alignment/>
    </xf>
    <xf numFmtId="4" fontId="0" fillId="0" borderId="21" xfId="0" applyNumberFormat="1" applyBorder="1" applyAlignment="1">
      <alignment/>
    </xf>
    <xf numFmtId="14" fontId="0" fillId="0" borderId="20" xfId="0" applyNumberFormat="1" applyBorder="1" applyAlignment="1">
      <alignment/>
    </xf>
    <xf numFmtId="0" fontId="7" fillId="0" borderId="20" xfId="0" applyFont="1" applyBorder="1" applyAlignment="1">
      <alignment horizontal="right"/>
    </xf>
    <xf numFmtId="14" fontId="4" fillId="0" borderId="20" xfId="0" applyNumberFormat="1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" fontId="3" fillId="0" borderId="24" xfId="0" applyNumberFormat="1" applyFont="1" applyBorder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 vertical="top"/>
    </xf>
    <xf numFmtId="0" fontId="4" fillId="0" borderId="25" xfId="0" applyFont="1" applyBorder="1" applyAlignment="1">
      <alignment/>
    </xf>
    <xf numFmtId="0" fontId="4" fillId="0" borderId="20" xfId="0" applyFont="1" applyBorder="1" applyAlignment="1">
      <alignment/>
    </xf>
    <xf numFmtId="0" fontId="0" fillId="0" borderId="14" xfId="0" applyFont="1" applyBorder="1" applyAlignment="1">
      <alignment horizontal="left"/>
    </xf>
    <xf numFmtId="4" fontId="0" fillId="0" borderId="14" xfId="0" applyNumberFormat="1" applyFont="1" applyBorder="1" applyAlignment="1">
      <alignment/>
    </xf>
    <xf numFmtId="4" fontId="0" fillId="0" borderId="26" xfId="0" applyNumberFormat="1" applyBorder="1" applyAlignment="1">
      <alignment horizontal="center" vertical="top" wrapText="1"/>
    </xf>
    <xf numFmtId="4" fontId="0" fillId="0" borderId="21" xfId="0" applyNumberFormat="1" applyFont="1" applyBorder="1" applyAlignment="1">
      <alignment/>
    </xf>
    <xf numFmtId="0" fontId="0" fillId="0" borderId="27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4" fontId="0" fillId="0" borderId="28" xfId="0" applyNumberFormat="1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4" fontId="3" fillId="0" borderId="30" xfId="0" applyNumberFormat="1" applyFont="1" applyBorder="1" applyAlignment="1">
      <alignment/>
    </xf>
    <xf numFmtId="4" fontId="3" fillId="0" borderId="30" xfId="0" applyNumberFormat="1" applyFont="1" applyBorder="1" applyAlignment="1">
      <alignment/>
    </xf>
    <xf numFmtId="0" fontId="0" fillId="0" borderId="31" xfId="0" applyFill="1" applyBorder="1" applyAlignment="1">
      <alignment horizontal="left"/>
    </xf>
    <xf numFmtId="0" fontId="0" fillId="0" borderId="32" xfId="0" applyFill="1" applyBorder="1" applyAlignment="1">
      <alignment horizontal="left"/>
    </xf>
    <xf numFmtId="0" fontId="0" fillId="0" borderId="33" xfId="0" applyFill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4" fillId="0" borderId="35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14" fontId="0" fillId="0" borderId="31" xfId="0" applyNumberFormat="1" applyBorder="1" applyAlignment="1">
      <alignment horizontal="left"/>
    </xf>
    <xf numFmtId="14" fontId="0" fillId="0" borderId="32" xfId="0" applyNumberFormat="1" applyBorder="1" applyAlignment="1">
      <alignment horizontal="left"/>
    </xf>
    <xf numFmtId="14" fontId="0" fillId="0" borderId="33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vertical="top"/>
    </xf>
    <xf numFmtId="0" fontId="0" fillId="0" borderId="0" xfId="0" applyAlignment="1">
      <alignment horizontal="left"/>
    </xf>
    <xf numFmtId="0" fontId="0" fillId="0" borderId="36" xfId="0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Fill="1" applyBorder="1" applyAlignment="1">
      <alignment horizontal="left"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4" fontId="15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top" wrapText="1"/>
    </xf>
    <xf numFmtId="0" fontId="0" fillId="0" borderId="38" xfId="0" applyFont="1" applyFill="1" applyBorder="1" applyAlignment="1">
      <alignment/>
    </xf>
    <xf numFmtId="4" fontId="3" fillId="33" borderId="38" xfId="0" applyNumberFormat="1" applyFont="1" applyFill="1" applyBorder="1" applyAlignment="1">
      <alignment/>
    </xf>
    <xf numFmtId="0" fontId="0" fillId="0" borderId="39" xfId="0" applyFont="1" applyFill="1" applyBorder="1" applyAlignment="1">
      <alignment/>
    </xf>
    <xf numFmtId="4" fontId="0" fillId="0" borderId="39" xfId="0" applyNumberFormat="1" applyFont="1" applyBorder="1" applyAlignment="1">
      <alignment/>
    </xf>
    <xf numFmtId="4" fontId="0" fillId="0" borderId="40" xfId="0" applyNumberFormat="1" applyFont="1" applyBorder="1" applyAlignment="1">
      <alignment horizontal="center"/>
    </xf>
    <xf numFmtId="0" fontId="3" fillId="0" borderId="15" xfId="0" applyFont="1" applyBorder="1" applyAlignment="1">
      <alignment horizontal="left" vertical="top"/>
    </xf>
    <xf numFmtId="4" fontId="7" fillId="0" borderId="14" xfId="0" applyNumberFormat="1" applyFont="1" applyBorder="1" applyAlignment="1">
      <alignment horizontal="right"/>
    </xf>
    <xf numFmtId="0" fontId="17" fillId="0" borderId="14" xfId="0" applyFont="1" applyBorder="1" applyAlignment="1">
      <alignment horizontal="right"/>
    </xf>
    <xf numFmtId="4" fontId="17" fillId="0" borderId="14" xfId="0" applyNumberFormat="1" applyFont="1" applyBorder="1" applyAlignment="1">
      <alignment/>
    </xf>
    <xf numFmtId="0" fontId="3" fillId="0" borderId="20" xfId="0" applyFont="1" applyBorder="1" applyAlignment="1">
      <alignment horizontal="right"/>
    </xf>
    <xf numFmtId="4" fontId="3" fillId="0" borderId="20" xfId="0" applyNumberFormat="1" applyFont="1" applyBorder="1" applyAlignment="1">
      <alignment/>
    </xf>
    <xf numFmtId="4" fontId="3" fillId="0" borderId="21" xfId="0" applyNumberFormat="1" applyFont="1" applyBorder="1" applyAlignment="1">
      <alignment/>
    </xf>
    <xf numFmtId="0" fontId="0" fillId="0" borderId="19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4" fontId="0" fillId="0" borderId="21" xfId="0" applyNumberFormat="1" applyBorder="1" applyAlignment="1">
      <alignment horizontal="center" vertical="top" wrapText="1"/>
    </xf>
    <xf numFmtId="4" fontId="0" fillId="0" borderId="21" xfId="0" applyNumberFormat="1" applyBorder="1" applyAlignment="1">
      <alignment horizontal="right" vertical="top" wrapText="1"/>
    </xf>
    <xf numFmtId="4" fontId="3" fillId="0" borderId="21" xfId="0" applyNumberFormat="1" applyFont="1" applyBorder="1" applyAlignment="1">
      <alignment horizontal="right" vertical="top" wrapText="1"/>
    </xf>
    <xf numFmtId="0" fontId="0" fillId="33" borderId="39" xfId="0" applyFont="1" applyFill="1" applyBorder="1" applyAlignment="1">
      <alignment horizontal="center"/>
    </xf>
    <xf numFmtId="4" fontId="0" fillId="0" borderId="41" xfId="0" applyNumberFormat="1" applyFont="1" applyBorder="1" applyAlignment="1">
      <alignment/>
    </xf>
    <xf numFmtId="0" fontId="0" fillId="0" borderId="41" xfId="0" applyFont="1" applyFill="1" applyBorder="1" applyAlignment="1">
      <alignment/>
    </xf>
    <xf numFmtId="4" fontId="3" fillId="0" borderId="40" xfId="0" applyNumberFormat="1" applyFont="1" applyBorder="1" applyAlignment="1">
      <alignment horizontal="right"/>
    </xf>
    <xf numFmtId="0" fontId="0" fillId="0" borderId="39" xfId="0" applyFont="1" applyFill="1" applyBorder="1" applyAlignment="1">
      <alignment horizontal="center"/>
    </xf>
    <xf numFmtId="4" fontId="0" fillId="0" borderId="20" xfId="0" applyNumberFormat="1" applyBorder="1" applyAlignment="1">
      <alignment/>
    </xf>
    <xf numFmtId="4" fontId="0" fillId="0" borderId="20" xfId="0" applyNumberFormat="1" applyFont="1" applyBorder="1" applyAlignment="1">
      <alignment/>
    </xf>
    <xf numFmtId="4" fontId="4" fillId="0" borderId="20" xfId="0" applyNumberFormat="1" applyFont="1" applyBorder="1" applyAlignment="1">
      <alignment/>
    </xf>
    <xf numFmtId="4" fontId="7" fillId="0" borderId="20" xfId="0" applyNumberFormat="1" applyFont="1" applyBorder="1" applyAlignment="1">
      <alignment/>
    </xf>
    <xf numFmtId="4" fontId="7" fillId="0" borderId="20" xfId="0" applyNumberFormat="1" applyFont="1" applyBorder="1" applyAlignment="1">
      <alignment horizontal="right" vertical="top" wrapText="1"/>
    </xf>
    <xf numFmtId="4" fontId="3" fillId="0" borderId="20" xfId="0" applyNumberFormat="1" applyFont="1" applyBorder="1" applyAlignment="1">
      <alignment horizontal="right" vertical="top" wrapText="1"/>
    </xf>
    <xf numFmtId="4" fontId="3" fillId="0" borderId="23" xfId="0" applyNumberFormat="1" applyFont="1" applyBorder="1" applyAlignment="1">
      <alignment/>
    </xf>
    <xf numFmtId="0" fontId="3" fillId="0" borderId="42" xfId="0" applyFont="1" applyBorder="1" applyAlignment="1">
      <alignment horizontal="center" vertical="top" wrapText="1"/>
    </xf>
    <xf numFmtId="0" fontId="3" fillId="0" borderId="43" xfId="0" applyFont="1" applyBorder="1" applyAlignment="1">
      <alignment horizontal="center" vertical="top" wrapText="1"/>
    </xf>
    <xf numFmtId="0" fontId="3" fillId="0" borderId="44" xfId="0" applyFont="1" applyBorder="1" applyAlignment="1">
      <alignment horizontal="center" vertical="top" wrapText="1"/>
    </xf>
    <xf numFmtId="0" fontId="3" fillId="0" borderId="45" xfId="0" applyFont="1" applyBorder="1" applyAlignment="1">
      <alignment horizontal="center" vertical="top" wrapText="1"/>
    </xf>
    <xf numFmtId="0" fontId="3" fillId="33" borderId="46" xfId="0" applyFont="1" applyFill="1" applyBorder="1" applyAlignment="1">
      <alignment/>
    </xf>
    <xf numFmtId="4" fontId="3" fillId="33" borderId="47" xfId="0" applyNumberFormat="1" applyFont="1" applyFill="1" applyBorder="1" applyAlignment="1">
      <alignment/>
    </xf>
    <xf numFmtId="0" fontId="0" fillId="0" borderId="48" xfId="0" applyFont="1" applyBorder="1" applyAlignment="1">
      <alignment/>
    </xf>
    <xf numFmtId="4" fontId="0" fillId="0" borderId="49" xfId="0" applyNumberFormat="1" applyFont="1" applyBorder="1" applyAlignment="1">
      <alignment/>
    </xf>
    <xf numFmtId="0" fontId="0" fillId="0" borderId="48" xfId="0" applyFont="1" applyFill="1" applyBorder="1" applyAlignment="1">
      <alignment/>
    </xf>
    <xf numFmtId="4" fontId="0" fillId="0" borderId="30" xfId="0" applyNumberFormat="1" applyFont="1" applyBorder="1" applyAlignment="1">
      <alignment/>
    </xf>
    <xf numFmtId="0" fontId="0" fillId="0" borderId="50" xfId="0" applyFont="1" applyFill="1" applyBorder="1" applyAlignment="1">
      <alignment/>
    </xf>
    <xf numFmtId="4" fontId="0" fillId="0" borderId="51" xfId="0" applyNumberFormat="1" applyFont="1" applyBorder="1" applyAlignment="1">
      <alignment/>
    </xf>
    <xf numFmtId="0" fontId="3" fillId="33" borderId="48" xfId="0" applyFont="1" applyFill="1" applyBorder="1" applyAlignment="1">
      <alignment/>
    </xf>
    <xf numFmtId="0" fontId="0" fillId="33" borderId="49" xfId="0" applyFont="1" applyFill="1" applyBorder="1" applyAlignment="1">
      <alignment/>
    </xf>
    <xf numFmtId="0" fontId="0" fillId="0" borderId="52" xfId="0" applyFont="1" applyBorder="1" applyAlignment="1">
      <alignment/>
    </xf>
    <xf numFmtId="0" fontId="0" fillId="0" borderId="53" xfId="0" applyFont="1" applyBorder="1" applyAlignment="1">
      <alignment/>
    </xf>
    <xf numFmtId="0" fontId="0" fillId="0" borderId="50" xfId="0" applyFont="1" applyBorder="1" applyAlignment="1">
      <alignment/>
    </xf>
    <xf numFmtId="4" fontId="3" fillId="0" borderId="41" xfId="0" applyNumberFormat="1" applyFont="1" applyBorder="1" applyAlignment="1">
      <alignment horizontal="right"/>
    </xf>
    <xf numFmtId="4" fontId="0" fillId="0" borderId="41" xfId="0" applyNumberFormat="1" applyFont="1" applyBorder="1" applyAlignment="1">
      <alignment horizontal="center"/>
    </xf>
    <xf numFmtId="0" fontId="0" fillId="0" borderId="54" xfId="0" applyFont="1" applyBorder="1" applyAlignment="1">
      <alignment/>
    </xf>
    <xf numFmtId="0" fontId="0" fillId="0" borderId="55" xfId="0" applyBorder="1" applyAlignment="1">
      <alignment horizontal="left"/>
    </xf>
    <xf numFmtId="0" fontId="1" fillId="0" borderId="56" xfId="0" applyFont="1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4" fontId="21" fillId="0" borderId="20" xfId="0" applyNumberFormat="1" applyFont="1" applyBorder="1" applyAlignment="1">
      <alignment/>
    </xf>
    <xf numFmtId="0" fontId="3" fillId="0" borderId="23" xfId="0" applyFont="1" applyFill="1" applyBorder="1" applyAlignment="1">
      <alignment horizontal="right"/>
    </xf>
    <xf numFmtId="0" fontId="12" fillId="0" borderId="0" xfId="0" applyFont="1" applyBorder="1" applyAlignment="1">
      <alignment horizontal="center"/>
    </xf>
    <xf numFmtId="0" fontId="17" fillId="0" borderId="23" xfId="0" applyFont="1" applyBorder="1" applyAlignment="1">
      <alignment horizontal="right"/>
    </xf>
    <xf numFmtId="4" fontId="17" fillId="0" borderId="23" xfId="0" applyNumberFormat="1" applyFont="1" applyBorder="1" applyAlignment="1">
      <alignment/>
    </xf>
    <xf numFmtId="4" fontId="17" fillId="0" borderId="24" xfId="0" applyNumberFormat="1" applyFont="1" applyBorder="1" applyAlignment="1">
      <alignment/>
    </xf>
    <xf numFmtId="0" fontId="0" fillId="0" borderId="58" xfId="0" applyFont="1" applyBorder="1" applyAlignment="1">
      <alignment horizontal="center" vertical="top" wrapText="1"/>
    </xf>
    <xf numFmtId="0" fontId="0" fillId="0" borderId="59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4" fontId="0" fillId="0" borderId="14" xfId="0" applyNumberFormat="1" applyFont="1" applyBorder="1" applyAlignment="1">
      <alignment horizontal="center" vertical="top" wrapText="1"/>
    </xf>
    <xf numFmtId="0" fontId="0" fillId="0" borderId="30" xfId="0" applyFont="1" applyBorder="1" applyAlignment="1">
      <alignment horizontal="center" vertical="top" wrapText="1"/>
    </xf>
    <xf numFmtId="0" fontId="0" fillId="0" borderId="59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30" xfId="0" applyFont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0" fillId="0" borderId="30" xfId="0" applyNumberFormat="1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34" borderId="0" xfId="0" applyFill="1" applyAlignment="1">
      <alignment/>
    </xf>
    <xf numFmtId="0" fontId="3" fillId="34" borderId="0" xfId="0" applyFont="1" applyFill="1" applyAlignment="1">
      <alignment horizontal="left"/>
    </xf>
    <xf numFmtId="0" fontId="17" fillId="34" borderId="0" xfId="0" applyFont="1" applyFill="1" applyAlignment="1">
      <alignment horizontal="left"/>
    </xf>
    <xf numFmtId="0" fontId="17" fillId="34" borderId="0" xfId="0" applyFont="1" applyFill="1" applyAlignment="1">
      <alignment/>
    </xf>
    <xf numFmtId="0" fontId="0" fillId="34" borderId="0" xfId="0" applyFill="1" applyAlignment="1">
      <alignment horizontal="left"/>
    </xf>
    <xf numFmtId="0" fontId="1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35" xfId="0" applyFont="1" applyBorder="1" applyAlignment="1">
      <alignment horizontal="center"/>
    </xf>
    <xf numFmtId="14" fontId="0" fillId="0" borderId="14" xfId="0" applyNumberFormat="1" applyFont="1" applyBorder="1" applyAlignment="1">
      <alignment horizontal="center"/>
    </xf>
    <xf numFmtId="14" fontId="4" fillId="0" borderId="14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6" xfId="0" applyFont="1" applyBorder="1" applyAlignment="1">
      <alignment horizontal="center" vertical="top"/>
    </xf>
    <xf numFmtId="14" fontId="4" fillId="0" borderId="14" xfId="0" applyNumberFormat="1" applyFont="1" applyBorder="1" applyAlignment="1">
      <alignment horizontal="left"/>
    </xf>
    <xf numFmtId="14" fontId="3" fillId="0" borderId="14" xfId="0" applyNumberFormat="1" applyFont="1" applyBorder="1" applyAlignment="1">
      <alignment horizontal="left"/>
    </xf>
    <xf numFmtId="0" fontId="3" fillId="0" borderId="20" xfId="0" applyFont="1" applyBorder="1" applyAlignment="1">
      <alignment horizontal="left" vertical="top"/>
    </xf>
    <xf numFmtId="14" fontId="0" fillId="0" borderId="20" xfId="0" applyNumberFormat="1" applyBorder="1" applyAlignment="1">
      <alignment horizontal="right"/>
    </xf>
    <xf numFmtId="14" fontId="0" fillId="0" borderId="20" xfId="0" applyNumberFormat="1" applyFont="1" applyBorder="1" applyAlignment="1">
      <alignment horizontal="right"/>
    </xf>
    <xf numFmtId="0" fontId="0" fillId="34" borderId="0" xfId="0" applyFill="1" applyAlignment="1">
      <alignment horizontal="left"/>
    </xf>
    <xf numFmtId="0" fontId="10" fillId="34" borderId="0" xfId="47" applyFill="1" applyAlignment="1" applyProtection="1">
      <alignment horizontal="left"/>
      <protection/>
    </xf>
    <xf numFmtId="0" fontId="9" fillId="34" borderId="0" xfId="0" applyFont="1" applyFill="1" applyAlignment="1">
      <alignment horizontal="center"/>
    </xf>
    <xf numFmtId="0" fontId="3" fillId="34" borderId="0" xfId="0" applyFont="1" applyFill="1" applyAlignment="1">
      <alignment horizontal="left"/>
    </xf>
    <xf numFmtId="0" fontId="2" fillId="33" borderId="60" xfId="0" applyFont="1" applyFill="1" applyBorder="1" applyAlignment="1">
      <alignment horizontal="left" vertical="center" indent="3"/>
    </xf>
    <xf numFmtId="0" fontId="2" fillId="33" borderId="32" xfId="0" applyFont="1" applyFill="1" applyBorder="1" applyAlignment="1">
      <alignment horizontal="left" vertical="center" indent="3"/>
    </xf>
    <xf numFmtId="0" fontId="2" fillId="33" borderId="61" xfId="0" applyFont="1" applyFill="1" applyBorder="1" applyAlignment="1">
      <alignment horizontal="left" vertical="center" indent="3"/>
    </xf>
    <xf numFmtId="0" fontId="2" fillId="33" borderId="36" xfId="0" applyFont="1" applyFill="1" applyBorder="1" applyAlignment="1">
      <alignment horizontal="left" vertical="center" indent="3"/>
    </xf>
    <xf numFmtId="0" fontId="2" fillId="33" borderId="10" xfId="0" applyFont="1" applyFill="1" applyBorder="1" applyAlignment="1">
      <alignment horizontal="left" vertical="center" indent="3"/>
    </xf>
    <xf numFmtId="0" fontId="2" fillId="33" borderId="62" xfId="0" applyFont="1" applyFill="1" applyBorder="1" applyAlignment="1">
      <alignment horizontal="left" vertical="center" indent="3"/>
    </xf>
    <xf numFmtId="0" fontId="2" fillId="33" borderId="0" xfId="0" applyFont="1" applyFill="1" applyBorder="1" applyAlignment="1">
      <alignment horizontal="left" vertical="center" indent="3"/>
    </xf>
    <xf numFmtId="0" fontId="2" fillId="33" borderId="37" xfId="0" applyFont="1" applyFill="1" applyBorder="1" applyAlignment="1">
      <alignment horizontal="left" vertical="center" indent="3"/>
    </xf>
    <xf numFmtId="0" fontId="2" fillId="33" borderId="12" xfId="0" applyFont="1" applyFill="1" applyBorder="1" applyAlignment="1">
      <alignment horizontal="left" vertical="center" indent="3"/>
    </xf>
  </cellXfs>
  <cellStyles count="52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Standard 2 2" xfId="54"/>
    <cellStyle name="Standard 3" xfId="55"/>
    <cellStyle name="Überschrift" xfId="56"/>
    <cellStyle name="Überschrift 1" xfId="57"/>
    <cellStyle name="Überschrift 2" xfId="58"/>
    <cellStyle name="Überschrift 3" xfId="59"/>
    <cellStyle name="Überschrift 4" xfId="60"/>
    <cellStyle name="Verknüpfte Zelle" xfId="61"/>
    <cellStyle name="Currency" xfId="62"/>
    <cellStyle name="Currency [0]" xfId="63"/>
    <cellStyle name="Warnender Text" xfId="64"/>
    <cellStyle name="Zelle überprüfe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30</xdr:row>
      <xdr:rowOff>0</xdr:rowOff>
    </xdr:from>
    <xdr:to>
      <xdr:col>3</xdr:col>
      <xdr:colOff>0</xdr:colOff>
      <xdr:row>35</xdr:row>
      <xdr:rowOff>0</xdr:rowOff>
    </xdr:to>
    <xdr:sp>
      <xdr:nvSpPr>
        <xdr:cNvPr id="1" name="Line 4"/>
        <xdr:cNvSpPr>
          <a:spLocks/>
        </xdr:cNvSpPr>
      </xdr:nvSpPr>
      <xdr:spPr>
        <a:xfrm flipH="1">
          <a:off x="3733800" y="5219700"/>
          <a:ext cx="1209675" cy="8191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30</xdr:row>
      <xdr:rowOff>0</xdr:rowOff>
    </xdr:from>
    <xdr:to>
      <xdr:col>3</xdr:col>
      <xdr:colOff>0</xdr:colOff>
      <xdr:row>35</xdr:row>
      <xdr:rowOff>0</xdr:rowOff>
    </xdr:to>
    <xdr:sp>
      <xdr:nvSpPr>
        <xdr:cNvPr id="2" name="Line 4"/>
        <xdr:cNvSpPr>
          <a:spLocks/>
        </xdr:cNvSpPr>
      </xdr:nvSpPr>
      <xdr:spPr>
        <a:xfrm flipH="1">
          <a:off x="3733800" y="5219700"/>
          <a:ext cx="1209675" cy="8191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20</xdr:row>
      <xdr:rowOff>9525</xdr:rowOff>
    </xdr:from>
    <xdr:to>
      <xdr:col>1</xdr:col>
      <xdr:colOff>1190625</xdr:colOff>
      <xdr:row>29</xdr:row>
      <xdr:rowOff>142875</xdr:rowOff>
    </xdr:to>
    <xdr:sp>
      <xdr:nvSpPr>
        <xdr:cNvPr id="3" name="Line 2"/>
        <xdr:cNvSpPr>
          <a:spLocks/>
        </xdr:cNvSpPr>
      </xdr:nvSpPr>
      <xdr:spPr>
        <a:xfrm>
          <a:off x="2457450" y="3600450"/>
          <a:ext cx="1181100" cy="15906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30</xdr:row>
      <xdr:rowOff>0</xdr:rowOff>
    </xdr:from>
    <xdr:to>
      <xdr:col>3</xdr:col>
      <xdr:colOff>0</xdr:colOff>
      <xdr:row>35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3733800" y="5219700"/>
          <a:ext cx="1209675" cy="8191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1238250</xdr:colOff>
      <xdr:row>37</xdr:row>
      <xdr:rowOff>9525</xdr:rowOff>
    </xdr:from>
    <xdr:to>
      <xdr:col>2</xdr:col>
      <xdr:colOff>1200150</xdr:colOff>
      <xdr:row>40</xdr:row>
      <xdr:rowOff>152400</xdr:rowOff>
    </xdr:to>
    <xdr:sp>
      <xdr:nvSpPr>
        <xdr:cNvPr id="5" name="Line 4"/>
        <xdr:cNvSpPr>
          <a:spLocks/>
        </xdr:cNvSpPr>
      </xdr:nvSpPr>
      <xdr:spPr>
        <a:xfrm flipH="1">
          <a:off x="3686175" y="6381750"/>
          <a:ext cx="1209675" cy="6286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6</xdr:row>
      <xdr:rowOff>0</xdr:rowOff>
    </xdr:from>
    <xdr:to>
      <xdr:col>1</xdr:col>
      <xdr:colOff>1200150</xdr:colOff>
      <xdr:row>19</xdr:row>
      <xdr:rowOff>133350</xdr:rowOff>
    </xdr:to>
    <xdr:sp>
      <xdr:nvSpPr>
        <xdr:cNvPr id="6" name="Line 1"/>
        <xdr:cNvSpPr>
          <a:spLocks/>
        </xdr:cNvSpPr>
      </xdr:nvSpPr>
      <xdr:spPr>
        <a:xfrm flipH="1">
          <a:off x="2457450" y="1314450"/>
          <a:ext cx="1190625" cy="22383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2438400</xdr:colOff>
      <xdr:row>5</xdr:row>
      <xdr:rowOff>466725</xdr:rowOff>
    </xdr:from>
    <xdr:to>
      <xdr:col>1</xdr:col>
      <xdr:colOff>1200150</xdr:colOff>
      <xdr:row>19</xdr:row>
      <xdr:rowOff>142875</xdr:rowOff>
    </xdr:to>
    <xdr:sp>
      <xdr:nvSpPr>
        <xdr:cNvPr id="7" name="Line 2"/>
        <xdr:cNvSpPr>
          <a:spLocks/>
        </xdr:cNvSpPr>
      </xdr:nvSpPr>
      <xdr:spPr>
        <a:xfrm>
          <a:off x="2438400" y="1285875"/>
          <a:ext cx="1209675" cy="22764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9525</xdr:rowOff>
    </xdr:from>
    <xdr:to>
      <xdr:col>2</xdr:col>
      <xdr:colOff>1200150</xdr:colOff>
      <xdr:row>34</xdr:row>
      <xdr:rowOff>142875</xdr:rowOff>
    </xdr:to>
    <xdr:sp>
      <xdr:nvSpPr>
        <xdr:cNvPr id="8" name="Line 3"/>
        <xdr:cNvSpPr>
          <a:spLocks/>
        </xdr:cNvSpPr>
      </xdr:nvSpPr>
      <xdr:spPr>
        <a:xfrm>
          <a:off x="3695700" y="5229225"/>
          <a:ext cx="1200150" cy="7810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30</xdr:row>
      <xdr:rowOff>0</xdr:rowOff>
    </xdr:from>
    <xdr:to>
      <xdr:col>3</xdr:col>
      <xdr:colOff>0</xdr:colOff>
      <xdr:row>35</xdr:row>
      <xdr:rowOff>0</xdr:rowOff>
    </xdr:to>
    <xdr:sp>
      <xdr:nvSpPr>
        <xdr:cNvPr id="9" name="Line 4"/>
        <xdr:cNvSpPr>
          <a:spLocks/>
        </xdr:cNvSpPr>
      </xdr:nvSpPr>
      <xdr:spPr>
        <a:xfrm flipH="1">
          <a:off x="3733800" y="5219700"/>
          <a:ext cx="1209675" cy="8191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9525</xdr:rowOff>
    </xdr:from>
    <xdr:to>
      <xdr:col>1</xdr:col>
      <xdr:colOff>1219200</xdr:colOff>
      <xdr:row>30</xdr:row>
      <xdr:rowOff>0</xdr:rowOff>
    </xdr:to>
    <xdr:sp>
      <xdr:nvSpPr>
        <xdr:cNvPr id="10" name="Line 1"/>
        <xdr:cNvSpPr>
          <a:spLocks/>
        </xdr:cNvSpPr>
      </xdr:nvSpPr>
      <xdr:spPr>
        <a:xfrm flipH="1">
          <a:off x="2447925" y="3600450"/>
          <a:ext cx="1219200" cy="16192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37</xdr:row>
      <xdr:rowOff>9525</xdr:rowOff>
    </xdr:from>
    <xdr:to>
      <xdr:col>2</xdr:col>
      <xdr:colOff>1219200</xdr:colOff>
      <xdr:row>40</xdr:row>
      <xdr:rowOff>142875</xdr:rowOff>
    </xdr:to>
    <xdr:sp>
      <xdr:nvSpPr>
        <xdr:cNvPr id="11" name="Line 3"/>
        <xdr:cNvSpPr>
          <a:spLocks/>
        </xdr:cNvSpPr>
      </xdr:nvSpPr>
      <xdr:spPr>
        <a:xfrm>
          <a:off x="3705225" y="6381750"/>
          <a:ext cx="1209675" cy="6191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.klapstein@kulturprojekte.berlin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E24" sqref="E24"/>
    </sheetView>
  </sheetViews>
  <sheetFormatPr defaultColWidth="11.421875" defaultRowHeight="12.75"/>
  <cols>
    <col min="7" max="7" width="12.421875" style="0" customWidth="1"/>
  </cols>
  <sheetData>
    <row r="1" ht="15.75">
      <c r="A1" s="36"/>
    </row>
    <row r="5" spans="1:7" ht="22.5">
      <c r="A5" s="174" t="s">
        <v>169</v>
      </c>
      <c r="B5" s="174"/>
      <c r="C5" s="174"/>
      <c r="D5" s="174"/>
      <c r="E5" s="174"/>
      <c r="F5" s="174"/>
      <c r="G5" s="174"/>
    </row>
    <row r="6" spans="1:7" ht="12.75">
      <c r="A6" s="153"/>
      <c r="B6" s="153"/>
      <c r="C6" s="153"/>
      <c r="D6" s="153"/>
      <c r="E6" s="153"/>
      <c r="F6" s="153"/>
      <c r="G6" s="153"/>
    </row>
    <row r="7" spans="1:7" ht="12.75">
      <c r="A7" s="175" t="s">
        <v>75</v>
      </c>
      <c r="B7" s="175"/>
      <c r="C7" s="175"/>
      <c r="D7" s="175"/>
      <c r="E7" s="175"/>
      <c r="F7" s="153"/>
      <c r="G7" s="153"/>
    </row>
    <row r="8" spans="1:7" ht="12.75">
      <c r="A8" s="153"/>
      <c r="B8" s="153"/>
      <c r="C8" s="153"/>
      <c r="D8" s="153"/>
      <c r="E8" s="153"/>
      <c r="F8" s="153"/>
      <c r="G8" s="153"/>
    </row>
    <row r="9" spans="1:7" ht="12.75">
      <c r="A9" s="175" t="s">
        <v>70</v>
      </c>
      <c r="B9" s="175"/>
      <c r="C9" s="175"/>
      <c r="D9" s="175"/>
      <c r="E9" s="175"/>
      <c r="F9" s="175"/>
      <c r="G9" s="175"/>
    </row>
    <row r="10" spans="1:7" ht="12.75">
      <c r="A10" s="175" t="s">
        <v>106</v>
      </c>
      <c r="B10" s="175"/>
      <c r="C10" s="175"/>
      <c r="D10" s="175"/>
      <c r="E10" s="175"/>
      <c r="F10" s="175"/>
      <c r="G10" s="175"/>
    </row>
    <row r="11" spans="1:7" ht="12.75">
      <c r="A11" s="154"/>
      <c r="B11" s="154"/>
      <c r="C11" s="154"/>
      <c r="D11" s="154"/>
      <c r="E11" s="154"/>
      <c r="F11" s="154"/>
      <c r="G11" s="154"/>
    </row>
    <row r="12" spans="1:7" ht="12.75">
      <c r="A12" s="154" t="s">
        <v>168</v>
      </c>
      <c r="B12" s="154"/>
      <c r="C12" s="154"/>
      <c r="D12" s="154"/>
      <c r="E12" s="154"/>
      <c r="F12" s="154"/>
      <c r="G12" s="154"/>
    </row>
    <row r="13" spans="1:7" ht="12.75">
      <c r="A13" s="154" t="s">
        <v>161</v>
      </c>
      <c r="B13" s="154"/>
      <c r="C13" s="154"/>
      <c r="D13" s="154"/>
      <c r="E13" s="154"/>
      <c r="F13" s="154"/>
      <c r="G13" s="154"/>
    </row>
    <row r="14" spans="1:7" ht="12.75">
      <c r="A14" s="154"/>
      <c r="B14" s="154"/>
      <c r="C14" s="154"/>
      <c r="D14" s="154"/>
      <c r="E14" s="154"/>
      <c r="F14" s="154"/>
      <c r="G14" s="154"/>
    </row>
    <row r="15" spans="1:7" ht="12.75">
      <c r="A15" s="155" t="s">
        <v>159</v>
      </c>
      <c r="B15" s="154"/>
      <c r="C15" s="154"/>
      <c r="D15" s="154"/>
      <c r="E15" s="154"/>
      <c r="F15" s="154"/>
      <c r="G15" s="154"/>
    </row>
    <row r="16" spans="1:7" ht="12.75">
      <c r="A16" s="156" t="s">
        <v>158</v>
      </c>
      <c r="B16" s="153"/>
      <c r="C16" s="153"/>
      <c r="D16" s="153"/>
      <c r="E16" s="153"/>
      <c r="F16" s="153"/>
      <c r="G16" s="153"/>
    </row>
    <row r="17" spans="1:7" ht="12.75">
      <c r="A17" s="153"/>
      <c r="B17" s="153"/>
      <c r="C17" s="153"/>
      <c r="D17" s="153"/>
      <c r="E17" s="153"/>
      <c r="F17" s="153"/>
      <c r="G17" s="153"/>
    </row>
    <row r="18" spans="1:7" ht="12.75">
      <c r="A18" s="172" t="s">
        <v>71</v>
      </c>
      <c r="B18" s="172"/>
      <c r="C18" s="172"/>
      <c r="D18" s="172"/>
      <c r="E18" s="172"/>
      <c r="F18" s="172"/>
      <c r="G18" s="172"/>
    </row>
    <row r="19" spans="1:7" ht="12.75">
      <c r="A19" s="172" t="s">
        <v>170</v>
      </c>
      <c r="B19" s="172"/>
      <c r="C19" s="172"/>
      <c r="D19" s="172"/>
      <c r="E19" s="172"/>
      <c r="F19" s="172"/>
      <c r="G19" s="172"/>
    </row>
    <row r="20" spans="1:7" ht="12.75">
      <c r="A20" s="173" t="s">
        <v>162</v>
      </c>
      <c r="B20" s="172"/>
      <c r="C20" s="172"/>
      <c r="D20" s="172"/>
      <c r="E20" s="172"/>
      <c r="F20" s="172"/>
      <c r="G20" s="172"/>
    </row>
    <row r="21" spans="1:7" ht="12.75">
      <c r="A21" s="153"/>
      <c r="B21" s="153"/>
      <c r="C21" s="153"/>
      <c r="D21" s="153"/>
      <c r="E21" s="153"/>
      <c r="F21" s="153"/>
      <c r="G21" s="153"/>
    </row>
    <row r="22" spans="1:7" ht="12.75">
      <c r="A22" s="153" t="s">
        <v>72</v>
      </c>
      <c r="B22" s="153"/>
      <c r="C22" s="153"/>
      <c r="D22" s="153"/>
      <c r="E22" s="153"/>
      <c r="F22" s="153"/>
      <c r="G22" s="153"/>
    </row>
    <row r="23" spans="1:7" ht="12.75">
      <c r="A23" s="153"/>
      <c r="B23" s="153"/>
      <c r="C23" s="153"/>
      <c r="D23" s="153"/>
      <c r="E23" s="153"/>
      <c r="F23" s="153"/>
      <c r="G23" s="153"/>
    </row>
    <row r="24" spans="1:7" ht="12.75">
      <c r="A24" s="153" t="s">
        <v>73</v>
      </c>
      <c r="B24" s="153"/>
      <c r="C24" s="153"/>
      <c r="D24" s="153"/>
      <c r="E24" s="153"/>
      <c r="F24" s="153"/>
      <c r="G24" s="153"/>
    </row>
    <row r="25" spans="1:7" ht="12.75">
      <c r="A25" s="157" t="s">
        <v>74</v>
      </c>
      <c r="B25" s="153"/>
      <c r="C25" s="153"/>
      <c r="D25" s="153"/>
      <c r="E25" s="153"/>
      <c r="F25" s="153"/>
      <c r="G25" s="153"/>
    </row>
  </sheetData>
  <sheetProtection/>
  <mergeCells count="7">
    <mergeCell ref="A19:G19"/>
    <mergeCell ref="A20:G20"/>
    <mergeCell ref="A5:G5"/>
    <mergeCell ref="A9:G9"/>
    <mergeCell ref="A10:G10"/>
    <mergeCell ref="A7:E7"/>
    <mergeCell ref="A18:G18"/>
  </mergeCells>
  <hyperlinks>
    <hyperlink ref="A20" r:id="rId1" display="p.klapstein@kulturprojekte.berlin"/>
  </hyperlink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4"/>
  <sheetViews>
    <sheetView tabSelected="1" zoomScalePageLayoutView="0" workbookViewId="0" topLeftCell="A1">
      <selection activeCell="G27" sqref="G27"/>
    </sheetView>
  </sheetViews>
  <sheetFormatPr defaultColWidth="11.421875" defaultRowHeight="12.75"/>
  <cols>
    <col min="1" max="1" width="10.57421875" style="67" customWidth="1"/>
    <col min="2" max="3" width="10.57421875" style="0" customWidth="1"/>
    <col min="4" max="4" width="33.7109375" style="0" customWidth="1"/>
  </cols>
  <sheetData>
    <row r="1" spans="6:7" ht="12.75">
      <c r="F1" s="1"/>
      <c r="G1" s="2"/>
    </row>
    <row r="2" ht="13.5" thickBot="1"/>
    <row r="3" spans="1:4" ht="18.75" thickBot="1">
      <c r="A3" s="131"/>
      <c r="B3" s="132" t="s">
        <v>0</v>
      </c>
      <c r="C3" s="133"/>
      <c r="D3" s="134"/>
    </row>
    <row r="4" ht="13.5" thickBot="1"/>
    <row r="5" spans="1:4" ht="16.5" customHeight="1">
      <c r="A5" s="68"/>
      <c r="B5" s="3" t="s">
        <v>1</v>
      </c>
      <c r="C5" s="3"/>
      <c r="D5" s="4"/>
    </row>
    <row r="6" spans="1:4" ht="17.25" customHeight="1" thickBot="1">
      <c r="A6" s="69"/>
      <c r="B6" s="5" t="s">
        <v>2</v>
      </c>
      <c r="C6" s="5"/>
      <c r="D6" s="6"/>
    </row>
    <row r="7" spans="1:4" ht="12.75">
      <c r="A7" s="65"/>
      <c r="B7" s="7"/>
      <c r="C7" s="7"/>
      <c r="D7" s="7"/>
    </row>
    <row r="8" spans="1:4" ht="12.75">
      <c r="A8" s="65" t="s">
        <v>3</v>
      </c>
      <c r="B8" s="7"/>
      <c r="C8" s="7"/>
      <c r="D8" s="7"/>
    </row>
    <row r="9" spans="1:4" ht="13.5" thickBot="1">
      <c r="A9" s="65"/>
      <c r="B9" s="7"/>
      <c r="C9" s="7"/>
      <c r="D9" s="7"/>
    </row>
    <row r="10" spans="1:7" ht="20.25" customHeight="1" thickBot="1">
      <c r="A10" s="176" t="s">
        <v>4</v>
      </c>
      <c r="B10" s="177"/>
      <c r="C10" s="178"/>
      <c r="D10" s="62" t="s">
        <v>76</v>
      </c>
      <c r="E10" s="63"/>
      <c r="F10" s="63"/>
      <c r="G10" s="64"/>
    </row>
    <row r="11" spans="1:7" ht="13.5" thickBot="1">
      <c r="A11" s="70"/>
      <c r="B11" s="74"/>
      <c r="C11" s="74"/>
      <c r="D11" s="8"/>
      <c r="E11" s="7"/>
      <c r="F11" s="7"/>
      <c r="G11" s="7"/>
    </row>
    <row r="12" spans="1:7" ht="20.25" customHeight="1" thickBot="1">
      <c r="A12" s="176" t="s">
        <v>5</v>
      </c>
      <c r="B12" s="177"/>
      <c r="C12" s="178"/>
      <c r="D12" s="50" t="s">
        <v>68</v>
      </c>
      <c r="E12" s="51"/>
      <c r="F12" s="51"/>
      <c r="G12" s="52"/>
    </row>
    <row r="13" spans="1:4" ht="13.5" thickBot="1">
      <c r="A13" s="65"/>
      <c r="B13" s="65"/>
      <c r="C13" s="65"/>
      <c r="D13" s="7"/>
    </row>
    <row r="14" spans="1:7" ht="12.75">
      <c r="A14" s="179" t="s">
        <v>6</v>
      </c>
      <c r="B14" s="180"/>
      <c r="C14" s="180"/>
      <c r="D14" s="37" t="s">
        <v>69</v>
      </c>
      <c r="E14" s="53"/>
      <c r="F14" s="53"/>
      <c r="G14" s="54"/>
    </row>
    <row r="15" spans="1:7" ht="12.75">
      <c r="A15" s="181"/>
      <c r="B15" s="182"/>
      <c r="C15" s="182"/>
      <c r="D15" s="7"/>
      <c r="E15" s="55"/>
      <c r="F15" s="55"/>
      <c r="G15" s="56"/>
    </row>
    <row r="16" spans="1:7" ht="12.75">
      <c r="A16" s="181"/>
      <c r="B16" s="182"/>
      <c r="C16" s="182"/>
      <c r="D16" s="66"/>
      <c r="E16" s="55"/>
      <c r="F16" s="55"/>
      <c r="G16" s="56"/>
    </row>
    <row r="17" spans="1:7" ht="12.75">
      <c r="A17" s="181"/>
      <c r="B17" s="182"/>
      <c r="C17" s="182"/>
      <c r="D17" s="7"/>
      <c r="E17" s="55"/>
      <c r="F17" s="55"/>
      <c r="G17" s="56"/>
    </row>
    <row r="18" spans="1:7" ht="13.5" thickBot="1">
      <c r="A18" s="183"/>
      <c r="B18" s="184"/>
      <c r="C18" s="184"/>
      <c r="D18" s="5"/>
      <c r="E18" s="57"/>
      <c r="F18" s="57"/>
      <c r="G18" s="58"/>
    </row>
    <row r="19" spans="1:4" ht="12.75">
      <c r="A19" s="65"/>
      <c r="B19" s="7"/>
      <c r="C19" s="7"/>
      <c r="D19" s="7"/>
    </row>
    <row r="20" spans="1:4" ht="12.75">
      <c r="A20" s="65"/>
      <c r="B20" s="7"/>
      <c r="C20" s="7"/>
      <c r="D20" s="7"/>
    </row>
    <row r="21" ht="12.75">
      <c r="A21" s="71" t="s">
        <v>7</v>
      </c>
    </row>
    <row r="23" ht="12.75">
      <c r="A23" s="67" t="s">
        <v>8</v>
      </c>
    </row>
    <row r="24" ht="12.75">
      <c r="A24" s="67" t="s">
        <v>9</v>
      </c>
    </row>
    <row r="25" ht="12.75">
      <c r="A25" s="67" t="s">
        <v>10</v>
      </c>
    </row>
    <row r="26" ht="12.75">
      <c r="A26" s="67" t="s">
        <v>11</v>
      </c>
    </row>
    <row r="27" ht="12.75">
      <c r="A27" s="67" t="s">
        <v>12</v>
      </c>
    </row>
    <row r="29" spans="1:4" ht="12.75">
      <c r="A29" s="67" t="s">
        <v>13</v>
      </c>
      <c r="D29" t="s">
        <v>14</v>
      </c>
    </row>
    <row r="31" spans="1:4" ht="12.75">
      <c r="A31" s="72" t="s">
        <v>15</v>
      </c>
      <c r="B31" s="9"/>
      <c r="D31" s="9" t="s">
        <v>16</v>
      </c>
    </row>
    <row r="33" spans="1:4" ht="18">
      <c r="A33" s="73" t="s">
        <v>17</v>
      </c>
      <c r="B33" s="7"/>
      <c r="C33" s="7"/>
      <c r="D33" s="7"/>
    </row>
    <row r="34" spans="1:4" ht="12.75">
      <c r="A34" s="65"/>
      <c r="B34" s="7"/>
      <c r="C34" s="7"/>
      <c r="D34" s="7"/>
    </row>
    <row r="35" spans="1:4" ht="12.75">
      <c r="A35" s="65"/>
      <c r="B35" s="7"/>
      <c r="C35" s="7"/>
      <c r="D35" s="7"/>
    </row>
    <row r="36" spans="1:4" ht="12.75">
      <c r="A36" s="65" t="s">
        <v>18</v>
      </c>
      <c r="B36" s="7"/>
      <c r="C36" s="7"/>
      <c r="D36" s="7"/>
    </row>
    <row r="37" spans="1:4" ht="12.75">
      <c r="A37" s="65"/>
      <c r="B37" s="7"/>
      <c r="C37" s="7"/>
      <c r="D37" s="7"/>
    </row>
    <row r="38" spans="1:4" ht="12.75">
      <c r="A38" s="65"/>
      <c r="B38" s="7"/>
      <c r="C38" s="7"/>
      <c r="D38" s="7"/>
    </row>
    <row r="39" spans="1:4" ht="12.75">
      <c r="A39" s="65"/>
      <c r="B39" s="7"/>
      <c r="C39" s="7"/>
      <c r="D39" s="7"/>
    </row>
    <row r="40" spans="1:4" ht="12.75">
      <c r="A40" s="65"/>
      <c r="B40" s="7"/>
      <c r="C40" s="7"/>
      <c r="D40" s="7"/>
    </row>
    <row r="41" spans="1:4" ht="12.75">
      <c r="A41" s="65"/>
      <c r="B41" s="7"/>
      <c r="C41" s="7"/>
      <c r="D41" s="7"/>
    </row>
    <row r="42" spans="1:4" ht="12.75">
      <c r="A42" s="65"/>
      <c r="B42" s="7"/>
      <c r="C42" s="7"/>
      <c r="D42" s="7"/>
    </row>
    <row r="43" spans="1:4" ht="12.75">
      <c r="A43" s="65"/>
      <c r="B43" s="7"/>
      <c r="C43" s="7"/>
      <c r="D43" s="7"/>
    </row>
    <row r="44" spans="1:4" ht="12.75">
      <c r="A44" s="65"/>
      <c r="B44" s="7"/>
      <c r="C44" s="7"/>
      <c r="D44" s="7"/>
    </row>
    <row r="45" spans="1:4" ht="12.75">
      <c r="A45" s="65"/>
      <c r="B45" s="7"/>
      <c r="C45" s="7"/>
      <c r="D45" s="7"/>
    </row>
    <row r="46" spans="1:4" ht="12.75">
      <c r="A46" s="65"/>
      <c r="B46" s="7"/>
      <c r="C46" s="7"/>
      <c r="D46" s="7"/>
    </row>
    <row r="47" spans="1:4" ht="12.75">
      <c r="A47" s="65"/>
      <c r="B47" s="7"/>
      <c r="C47" s="7"/>
      <c r="D47" s="7"/>
    </row>
    <row r="48" spans="1:4" ht="12.75">
      <c r="A48" s="65"/>
      <c r="B48" s="7"/>
      <c r="C48" s="7"/>
      <c r="D48" s="7"/>
    </row>
    <row r="49" spans="1:4" ht="12.75">
      <c r="A49" s="65"/>
      <c r="B49" s="7"/>
      <c r="C49" s="7"/>
      <c r="D49" s="7"/>
    </row>
    <row r="50" spans="1:4" ht="12.75">
      <c r="A50" s="65"/>
      <c r="B50" s="7"/>
      <c r="C50" s="7"/>
      <c r="D50" s="7"/>
    </row>
    <row r="51" spans="1:4" ht="12.75">
      <c r="A51" s="65"/>
      <c r="B51" s="7"/>
      <c r="C51" s="7"/>
      <c r="D51" s="7"/>
    </row>
    <row r="52" spans="1:4" ht="12.75">
      <c r="A52" s="65"/>
      <c r="B52" s="7"/>
      <c r="C52" s="7"/>
      <c r="D52" s="7"/>
    </row>
    <row r="53" spans="1:4" ht="12.75">
      <c r="A53" s="65"/>
      <c r="B53" s="7"/>
      <c r="C53" s="7"/>
      <c r="D53" s="7"/>
    </row>
    <row r="54" spans="1:4" ht="12.75">
      <c r="A54" s="65"/>
      <c r="B54" s="7"/>
      <c r="C54" s="7"/>
      <c r="D54" s="7"/>
    </row>
  </sheetData>
  <sheetProtection/>
  <mergeCells count="3">
    <mergeCell ref="A10:C10"/>
    <mergeCell ref="A12:C12"/>
    <mergeCell ref="A14:C18"/>
  </mergeCells>
  <printOptions/>
  <pageMargins left="0.3298611111111111" right="0.25" top="0.42986111111111114" bottom="0.4201388888888889" header="0.5118055555555556" footer="0.5118055555555556"/>
  <pageSetup horizontalDpi="300" verticalDpi="3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4"/>
  <sheetViews>
    <sheetView zoomScalePageLayoutView="0" workbookViewId="0" topLeftCell="A13">
      <selection activeCell="E30" sqref="E30"/>
    </sheetView>
  </sheetViews>
  <sheetFormatPr defaultColWidth="11.421875" defaultRowHeight="12.75"/>
  <cols>
    <col min="1" max="1" width="36.7109375" style="80" customWidth="1"/>
    <col min="2" max="4" width="18.7109375" style="80" customWidth="1"/>
    <col min="5" max="16384" width="11.421875" style="80" customWidth="1"/>
  </cols>
  <sheetData>
    <row r="1" ht="12.75">
      <c r="A1" s="79" t="s">
        <v>111</v>
      </c>
    </row>
    <row r="2" ht="12.75">
      <c r="A2" s="79" t="s">
        <v>112</v>
      </c>
    </row>
    <row r="4" ht="12.75">
      <c r="A4" s="80" t="s">
        <v>19</v>
      </c>
    </row>
    <row r="5" ht="13.5" thickBot="1">
      <c r="A5" s="79"/>
    </row>
    <row r="6" spans="1:7" ht="39" thickBot="1">
      <c r="A6" s="111" t="s">
        <v>20</v>
      </c>
      <c r="B6" s="112" t="s">
        <v>21</v>
      </c>
      <c r="C6" s="113" t="s">
        <v>22</v>
      </c>
      <c r="D6" s="114" t="s">
        <v>23</v>
      </c>
      <c r="E6" s="81"/>
      <c r="F6" s="81"/>
      <c r="G6" s="81"/>
    </row>
    <row r="7" spans="1:4" ht="12.75">
      <c r="A7" s="115" t="s">
        <v>125</v>
      </c>
      <c r="B7" s="82"/>
      <c r="C7" s="83">
        <f>SUM(C8+C15)</f>
        <v>7590.73</v>
      </c>
      <c r="D7" s="116">
        <f>SUM(D8+D15)</f>
        <v>7609</v>
      </c>
    </row>
    <row r="8" spans="1:4" ht="12.75">
      <c r="A8" s="117" t="s">
        <v>24</v>
      </c>
      <c r="B8" s="84"/>
      <c r="C8" s="85">
        <f>SUM(C9:C13)</f>
        <v>5800</v>
      </c>
      <c r="D8" s="118">
        <f>SUM(D9:D13)</f>
        <v>5800</v>
      </c>
    </row>
    <row r="9" spans="1:4" ht="12.75">
      <c r="A9" s="119" t="s">
        <v>77</v>
      </c>
      <c r="B9" s="84"/>
      <c r="C9" s="85">
        <v>2600</v>
      </c>
      <c r="D9" s="118">
        <v>2600</v>
      </c>
    </row>
    <row r="10" spans="1:4" ht="12.75">
      <c r="A10" s="119" t="s">
        <v>78</v>
      </c>
      <c r="B10" s="84"/>
      <c r="C10" s="85">
        <v>2000</v>
      </c>
      <c r="D10" s="118">
        <v>2000</v>
      </c>
    </row>
    <row r="11" spans="1:4" ht="12.75">
      <c r="A11" s="119" t="s">
        <v>108</v>
      </c>
      <c r="B11" s="84"/>
      <c r="C11" s="85">
        <v>400</v>
      </c>
      <c r="D11" s="118">
        <v>400</v>
      </c>
    </row>
    <row r="12" spans="1:4" ht="12.75">
      <c r="A12" s="119" t="s">
        <v>109</v>
      </c>
      <c r="B12" s="84"/>
      <c r="C12" s="85">
        <v>300</v>
      </c>
      <c r="D12" s="118">
        <v>300</v>
      </c>
    </row>
    <row r="13" spans="1:4" ht="12.75">
      <c r="A13" s="119" t="s">
        <v>79</v>
      </c>
      <c r="B13" s="84"/>
      <c r="C13" s="85">
        <v>500</v>
      </c>
      <c r="D13" s="118">
        <v>500</v>
      </c>
    </row>
    <row r="14" spans="1:4" ht="12.75">
      <c r="A14" s="119"/>
      <c r="B14" s="84"/>
      <c r="C14" s="85"/>
      <c r="D14" s="118"/>
    </row>
    <row r="15" spans="1:4" ht="12.75">
      <c r="A15" s="117" t="s">
        <v>25</v>
      </c>
      <c r="B15" s="84"/>
      <c r="C15" s="85">
        <f>SUM(C16:C20)</f>
        <v>1790.73</v>
      </c>
      <c r="D15" s="118">
        <f>SUM(D16:D20)</f>
        <v>1809</v>
      </c>
    </row>
    <row r="16" spans="1:4" ht="12.75">
      <c r="A16" s="119" t="s">
        <v>26</v>
      </c>
      <c r="B16" s="84"/>
      <c r="C16" s="85">
        <v>196.97</v>
      </c>
      <c r="D16" s="118">
        <v>200</v>
      </c>
    </row>
    <row r="17" spans="1:4" ht="12.75">
      <c r="A17" s="119" t="s">
        <v>27</v>
      </c>
      <c r="B17" s="84"/>
      <c r="C17" s="85">
        <v>79.5</v>
      </c>
      <c r="D17" s="118">
        <v>79</v>
      </c>
    </row>
    <row r="18" spans="1:4" ht="12.75">
      <c r="A18" s="119" t="s">
        <v>80</v>
      </c>
      <c r="B18" s="84"/>
      <c r="C18" s="85">
        <v>708.06</v>
      </c>
      <c r="D18" s="118">
        <v>700</v>
      </c>
    </row>
    <row r="19" spans="1:4" ht="12.75">
      <c r="A19" s="119" t="s">
        <v>28</v>
      </c>
      <c r="B19" s="84"/>
      <c r="C19" s="85">
        <v>724.78</v>
      </c>
      <c r="D19" s="118">
        <v>730</v>
      </c>
    </row>
    <row r="20" spans="1:4" ht="13.5" thickBot="1">
      <c r="A20" s="119" t="s">
        <v>29</v>
      </c>
      <c r="B20" s="84"/>
      <c r="C20" s="85">
        <v>81.42</v>
      </c>
      <c r="D20" s="118">
        <v>100</v>
      </c>
    </row>
    <row r="21" spans="1:4" ht="12.75">
      <c r="A21" s="115" t="s">
        <v>125</v>
      </c>
      <c r="B21" s="82"/>
      <c r="C21" s="83">
        <f>SUM(C22+C28)</f>
        <v>3217.9700000000003</v>
      </c>
      <c r="D21" s="116">
        <f>SUM(D22+D28)</f>
        <v>3180</v>
      </c>
    </row>
    <row r="22" spans="1:4" ht="12.75">
      <c r="A22" s="117" t="s">
        <v>24</v>
      </c>
      <c r="B22" s="84"/>
      <c r="C22" s="85">
        <f>SUM(C23:C26)</f>
        <v>2610</v>
      </c>
      <c r="D22" s="118">
        <f>SUM(D23:D26)</f>
        <v>2610</v>
      </c>
    </row>
    <row r="23" spans="1:4" ht="12.75">
      <c r="A23" s="119" t="s">
        <v>77</v>
      </c>
      <c r="B23" s="84"/>
      <c r="C23" s="85">
        <v>1000</v>
      </c>
      <c r="D23" s="118">
        <v>1000</v>
      </c>
    </row>
    <row r="24" spans="1:4" ht="12.75">
      <c r="A24" s="119" t="s">
        <v>78</v>
      </c>
      <c r="B24" s="84"/>
      <c r="C24" s="85">
        <v>760</v>
      </c>
      <c r="D24" s="118">
        <v>760</v>
      </c>
    </row>
    <row r="25" spans="1:4" ht="12.75">
      <c r="A25" s="119" t="s">
        <v>109</v>
      </c>
      <c r="B25" s="84"/>
      <c r="C25" s="85">
        <v>100</v>
      </c>
      <c r="D25" s="118">
        <v>100</v>
      </c>
    </row>
    <row r="26" spans="1:4" ht="12.75">
      <c r="A26" s="119" t="s">
        <v>79</v>
      </c>
      <c r="B26" s="84"/>
      <c r="C26" s="85">
        <v>750</v>
      </c>
      <c r="D26" s="118">
        <v>750</v>
      </c>
    </row>
    <row r="27" spans="1:4" ht="12.75">
      <c r="A27" s="119"/>
      <c r="B27" s="84"/>
      <c r="C27" s="85"/>
      <c r="D27" s="118"/>
    </row>
    <row r="28" spans="1:4" ht="12.75">
      <c r="A28" s="117" t="s">
        <v>25</v>
      </c>
      <c r="B28" s="84"/>
      <c r="C28" s="85">
        <f>SUM(C29:C30)</f>
        <v>607.97</v>
      </c>
      <c r="D28" s="118">
        <f>SUM(D29:D30)</f>
        <v>570</v>
      </c>
    </row>
    <row r="29" spans="1:4" ht="12.75">
      <c r="A29" s="119" t="s">
        <v>81</v>
      </c>
      <c r="B29" s="84"/>
      <c r="C29" s="85">
        <v>539.97</v>
      </c>
      <c r="D29" s="118">
        <v>500</v>
      </c>
    </row>
    <row r="30" spans="1:4" ht="13.5" thickBot="1">
      <c r="A30" s="119" t="s">
        <v>29</v>
      </c>
      <c r="B30" s="84"/>
      <c r="C30" s="85">
        <v>68</v>
      </c>
      <c r="D30" s="118">
        <v>70</v>
      </c>
    </row>
    <row r="31" spans="1:4" ht="12.75">
      <c r="A31" s="115" t="s">
        <v>129</v>
      </c>
      <c r="B31" s="83">
        <f>SUM(B32:B35)</f>
        <v>7609</v>
      </c>
      <c r="C31" s="82"/>
      <c r="D31" s="116">
        <f>SUM(D32:D35)</f>
        <v>7609</v>
      </c>
    </row>
    <row r="32" spans="1:4" ht="12.75">
      <c r="A32" s="119" t="s">
        <v>63</v>
      </c>
      <c r="B32" s="85">
        <v>1000</v>
      </c>
      <c r="C32" s="84"/>
      <c r="D32" s="120">
        <v>1000</v>
      </c>
    </row>
    <row r="33" spans="1:4" ht="12.75">
      <c r="A33" s="119" t="s">
        <v>64</v>
      </c>
      <c r="B33" s="85">
        <v>1000</v>
      </c>
      <c r="C33" s="84"/>
      <c r="D33" s="120">
        <v>1000</v>
      </c>
    </row>
    <row r="34" spans="1:4" ht="12.75">
      <c r="A34" s="119" t="s">
        <v>123</v>
      </c>
      <c r="B34" s="85">
        <v>750</v>
      </c>
      <c r="C34" s="84"/>
      <c r="D34" s="120">
        <v>750</v>
      </c>
    </row>
    <row r="35" spans="1:4" ht="13.5" thickBot="1">
      <c r="A35" s="121" t="s">
        <v>98</v>
      </c>
      <c r="B35" s="100">
        <v>4859</v>
      </c>
      <c r="C35" s="101"/>
      <c r="D35" s="122">
        <v>4859</v>
      </c>
    </row>
    <row r="36" spans="1:4" ht="12.75">
      <c r="A36" s="123" t="s">
        <v>131</v>
      </c>
      <c r="B36" s="99"/>
      <c r="C36" s="103"/>
      <c r="D36" s="124"/>
    </row>
    <row r="37" spans="1:4" ht="13.5" thickBot="1">
      <c r="A37" s="125" t="s">
        <v>30</v>
      </c>
      <c r="B37" s="102">
        <f>SUM(B31-C7)</f>
        <v>18.270000000000437</v>
      </c>
      <c r="C37" s="86"/>
      <c r="D37" s="126"/>
    </row>
    <row r="38" spans="1:4" ht="12.75">
      <c r="A38" s="115" t="s">
        <v>130</v>
      </c>
      <c r="B38" s="83">
        <f>SUM(B39:B41)</f>
        <v>3183</v>
      </c>
      <c r="C38" s="82"/>
      <c r="D38" s="116">
        <f>SUM(D39:D41)</f>
        <v>3180</v>
      </c>
    </row>
    <row r="39" spans="1:4" ht="12.75">
      <c r="A39" s="117" t="s">
        <v>181</v>
      </c>
      <c r="B39" s="85">
        <v>153</v>
      </c>
      <c r="C39" s="84"/>
      <c r="D39" s="120">
        <v>150</v>
      </c>
    </row>
    <row r="40" spans="1:4" ht="12.75">
      <c r="A40" s="119" t="s">
        <v>64</v>
      </c>
      <c r="B40" s="85">
        <v>500</v>
      </c>
      <c r="C40" s="84"/>
      <c r="D40" s="120">
        <v>500</v>
      </c>
    </row>
    <row r="41" spans="1:4" ht="13.5" thickBot="1">
      <c r="A41" s="121" t="s">
        <v>98</v>
      </c>
      <c r="B41" s="100">
        <v>2530</v>
      </c>
      <c r="C41" s="101"/>
      <c r="D41" s="122">
        <v>2530</v>
      </c>
    </row>
    <row r="42" spans="1:4" ht="12.75">
      <c r="A42" s="123" t="s">
        <v>131</v>
      </c>
      <c r="B42" s="99"/>
      <c r="C42" s="103"/>
      <c r="D42" s="124"/>
    </row>
    <row r="43" spans="1:4" ht="13.5" thickBot="1">
      <c r="A43" s="127" t="s">
        <v>30</v>
      </c>
      <c r="B43" s="128">
        <f>SUM(B38-C21)</f>
        <v>-34.970000000000255</v>
      </c>
      <c r="C43" s="129"/>
      <c r="D43" s="130"/>
    </row>
    <row r="44" ht="12.75">
      <c r="A44" s="79" t="s">
        <v>124</v>
      </c>
    </row>
  </sheetData>
  <sheetProtection/>
  <printOptions/>
  <pageMargins left="0.31496062992125984" right="0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3"/>
  <sheetViews>
    <sheetView zoomScalePageLayoutView="0" workbookViewId="0" topLeftCell="A43">
      <selection activeCell="I79" sqref="I78:I79"/>
    </sheetView>
  </sheetViews>
  <sheetFormatPr defaultColWidth="11.421875" defaultRowHeight="12.75"/>
  <cols>
    <col min="1" max="1" width="5.00390625" style="0" customWidth="1"/>
    <col min="2" max="2" width="7.7109375" style="0" customWidth="1"/>
    <col min="3" max="3" width="11.00390625" style="159" customWidth="1"/>
    <col min="4" max="4" width="21.7109375" style="0" customWidth="1"/>
    <col min="5" max="5" width="32.421875" style="0" customWidth="1"/>
    <col min="6" max="6" width="13.7109375" style="10" customWidth="1"/>
    <col min="7" max="7" width="13.7109375" style="0" customWidth="1"/>
  </cols>
  <sheetData>
    <row r="1" spans="1:8" ht="15">
      <c r="A1" s="76" t="s">
        <v>107</v>
      </c>
      <c r="B1" s="77"/>
      <c r="C1" s="158"/>
      <c r="D1" s="77"/>
      <c r="E1" s="77"/>
      <c r="F1" s="78"/>
      <c r="G1" s="77"/>
      <c r="H1" s="75"/>
    </row>
    <row r="2" spans="1:7" ht="15">
      <c r="A2" s="137" t="s">
        <v>31</v>
      </c>
      <c r="B2" s="137"/>
      <c r="C2" s="137"/>
      <c r="D2" s="137"/>
      <c r="E2" s="137"/>
      <c r="F2" s="137"/>
      <c r="G2" s="137"/>
    </row>
    <row r="3" ht="12.75">
      <c r="A3" t="s">
        <v>32</v>
      </c>
    </row>
    <row r="4" ht="13.5" thickBot="1">
      <c r="A4" t="s">
        <v>33</v>
      </c>
    </row>
    <row r="5" spans="1:7" s="11" customFormat="1" ht="38.25" customHeight="1" thickBot="1">
      <c r="A5" s="44" t="s">
        <v>34</v>
      </c>
      <c r="B5" s="141" t="s">
        <v>62</v>
      </c>
      <c r="C5" s="45" t="s">
        <v>35</v>
      </c>
      <c r="D5" s="45" t="s">
        <v>36</v>
      </c>
      <c r="E5" s="45" t="s">
        <v>37</v>
      </c>
      <c r="F5" s="46" t="s">
        <v>38</v>
      </c>
      <c r="G5" s="47" t="s">
        <v>39</v>
      </c>
    </row>
    <row r="6" spans="1:7" s="11" customFormat="1" ht="12.75" customHeight="1">
      <c r="A6" s="142"/>
      <c r="B6" s="143"/>
      <c r="C6" s="87" t="s">
        <v>126</v>
      </c>
      <c r="D6" s="87"/>
      <c r="E6" s="17"/>
      <c r="F6" s="144"/>
      <c r="G6" s="145"/>
    </row>
    <row r="7" spans="1:7" s="11" customFormat="1" ht="12.75" customHeight="1">
      <c r="A7" s="142"/>
      <c r="B7" s="166"/>
      <c r="C7" s="59" t="s">
        <v>52</v>
      </c>
      <c r="D7" s="60"/>
      <c r="E7" s="38"/>
      <c r="F7" s="144"/>
      <c r="G7" s="145"/>
    </row>
    <row r="8" spans="1:7" ht="12.75">
      <c r="A8" s="146">
        <v>1</v>
      </c>
      <c r="B8" s="147"/>
      <c r="C8" s="161" t="s">
        <v>141</v>
      </c>
      <c r="D8" s="12" t="s">
        <v>53</v>
      </c>
      <c r="E8" s="12" t="s">
        <v>84</v>
      </c>
      <c r="F8" s="41">
        <v>1300</v>
      </c>
      <c r="G8" s="148"/>
    </row>
    <row r="9" spans="1:7" ht="12.75">
      <c r="A9" s="146">
        <v>2</v>
      </c>
      <c r="B9" s="147"/>
      <c r="C9" s="161" t="s">
        <v>142</v>
      </c>
      <c r="D9" s="12" t="s">
        <v>53</v>
      </c>
      <c r="E9" s="12" t="s">
        <v>114</v>
      </c>
      <c r="F9" s="18">
        <v>1300</v>
      </c>
      <c r="G9" s="148"/>
    </row>
    <row r="10" spans="1:7" ht="12.75">
      <c r="A10" s="146"/>
      <c r="B10" s="147"/>
      <c r="C10" s="161"/>
      <c r="D10" s="12"/>
      <c r="E10" s="13" t="s">
        <v>54</v>
      </c>
      <c r="F10" s="88">
        <f>SUM(F8:F9)</f>
        <v>2600</v>
      </c>
      <c r="G10" s="120">
        <v>2600</v>
      </c>
    </row>
    <row r="11" spans="1:7" ht="12.75">
      <c r="A11" s="146"/>
      <c r="B11" s="147"/>
      <c r="C11" s="160" t="s">
        <v>78</v>
      </c>
      <c r="D11" s="39"/>
      <c r="E11" s="21"/>
      <c r="F11" s="41"/>
      <c r="G11" s="120"/>
    </row>
    <row r="12" spans="1:7" ht="12.75">
      <c r="A12" s="146">
        <v>3</v>
      </c>
      <c r="B12" s="147"/>
      <c r="C12" s="161" t="s">
        <v>141</v>
      </c>
      <c r="D12" s="12" t="s">
        <v>55</v>
      </c>
      <c r="E12" s="12" t="s">
        <v>84</v>
      </c>
      <c r="F12" s="41">
        <v>1000</v>
      </c>
      <c r="G12" s="120"/>
    </row>
    <row r="13" spans="1:7" ht="12.75">
      <c r="A13" s="146">
        <v>4</v>
      </c>
      <c r="B13" s="147"/>
      <c r="C13" s="161" t="s">
        <v>142</v>
      </c>
      <c r="D13" s="12" t="s">
        <v>55</v>
      </c>
      <c r="E13" s="12" t="s">
        <v>114</v>
      </c>
      <c r="F13" s="18">
        <v>1000</v>
      </c>
      <c r="G13" s="120"/>
    </row>
    <row r="14" spans="1:7" ht="12.75">
      <c r="A14" s="146"/>
      <c r="B14" s="147"/>
      <c r="C14" s="161"/>
      <c r="D14" s="12"/>
      <c r="E14" s="13" t="s">
        <v>54</v>
      </c>
      <c r="F14" s="88">
        <f>SUM(F12:F13)</f>
        <v>2000</v>
      </c>
      <c r="G14" s="120">
        <v>2000</v>
      </c>
    </row>
    <row r="15" spans="1:7" ht="12.75">
      <c r="A15" s="146"/>
      <c r="B15" s="147"/>
      <c r="C15" s="59" t="s">
        <v>108</v>
      </c>
      <c r="D15" s="39"/>
      <c r="E15" s="21"/>
      <c r="F15" s="41"/>
      <c r="G15" s="120"/>
    </row>
    <row r="16" spans="1:7" ht="12.75">
      <c r="A16" s="146">
        <v>5</v>
      </c>
      <c r="B16" s="147"/>
      <c r="C16" s="161" t="s">
        <v>141</v>
      </c>
      <c r="D16" s="12" t="s">
        <v>82</v>
      </c>
      <c r="E16" s="12" t="s">
        <v>113</v>
      </c>
      <c r="F16" s="18">
        <v>400</v>
      </c>
      <c r="G16" s="120"/>
    </row>
    <row r="17" spans="1:7" ht="12.75">
      <c r="A17" s="146"/>
      <c r="B17" s="147"/>
      <c r="C17" s="161"/>
      <c r="D17" s="12"/>
      <c r="E17" s="13" t="s">
        <v>54</v>
      </c>
      <c r="F17" s="16">
        <f>SUM(F15:F16)</f>
        <v>400</v>
      </c>
      <c r="G17" s="120">
        <v>400</v>
      </c>
    </row>
    <row r="18" spans="1:7" ht="12.75">
      <c r="A18" s="146"/>
      <c r="B18" s="147"/>
      <c r="C18" s="162" t="s">
        <v>109</v>
      </c>
      <c r="D18" s="12"/>
      <c r="E18" s="13"/>
      <c r="F18" s="16"/>
      <c r="G18" s="120"/>
    </row>
    <row r="19" spans="1:7" ht="12.75">
      <c r="A19" s="146">
        <v>6</v>
      </c>
      <c r="B19" s="147"/>
      <c r="C19" s="161" t="s">
        <v>141</v>
      </c>
      <c r="D19" s="12" t="s">
        <v>110</v>
      </c>
      <c r="E19" s="12" t="s">
        <v>113</v>
      </c>
      <c r="F19" s="18">
        <v>300</v>
      </c>
      <c r="G19" s="120"/>
    </row>
    <row r="20" spans="1:7" ht="12.75">
      <c r="A20" s="146"/>
      <c r="B20" s="147"/>
      <c r="C20" s="162"/>
      <c r="D20" s="12"/>
      <c r="E20" s="13" t="s">
        <v>54</v>
      </c>
      <c r="F20" s="16">
        <f>SUM(F19:F19)</f>
        <v>300</v>
      </c>
      <c r="G20" s="120">
        <v>300</v>
      </c>
    </row>
    <row r="21" spans="1:7" ht="12.75">
      <c r="A21" s="146"/>
      <c r="B21" s="147"/>
      <c r="C21" s="167" t="s">
        <v>79</v>
      </c>
      <c r="D21" s="12"/>
      <c r="E21" s="40"/>
      <c r="F21" s="18"/>
      <c r="G21" s="120"/>
    </row>
    <row r="22" spans="1:7" ht="12.75">
      <c r="A22" s="146">
        <v>7</v>
      </c>
      <c r="B22" s="147"/>
      <c r="C22" s="161" t="s">
        <v>142</v>
      </c>
      <c r="D22" s="12" t="s">
        <v>83</v>
      </c>
      <c r="E22" s="40" t="s">
        <v>119</v>
      </c>
      <c r="F22" s="18">
        <v>500</v>
      </c>
      <c r="G22" s="120"/>
    </row>
    <row r="23" spans="1:7" ht="12.75">
      <c r="A23" s="146"/>
      <c r="B23" s="147"/>
      <c r="C23" s="161"/>
      <c r="D23" s="12"/>
      <c r="E23" s="13" t="s">
        <v>54</v>
      </c>
      <c r="F23" s="16">
        <f>SUM(F22)</f>
        <v>500</v>
      </c>
      <c r="G23" s="120">
        <v>500</v>
      </c>
    </row>
    <row r="24" spans="1:7" ht="12.75">
      <c r="A24" s="146"/>
      <c r="B24" s="147"/>
      <c r="C24" s="161"/>
      <c r="D24" s="12"/>
      <c r="E24" s="15" t="s">
        <v>126</v>
      </c>
      <c r="F24" s="19">
        <f>F23+F20+F17+F14+F10</f>
        <v>5800</v>
      </c>
      <c r="G24" s="49">
        <f>SUM(G10:G23)</f>
        <v>5800</v>
      </c>
    </row>
    <row r="25" spans="1:7" ht="12.75">
      <c r="A25" s="146"/>
      <c r="B25" s="147"/>
      <c r="C25" s="168" t="s">
        <v>127</v>
      </c>
      <c r="D25" s="12"/>
      <c r="E25" s="15"/>
      <c r="F25" s="19"/>
      <c r="G25" s="48"/>
    </row>
    <row r="26" spans="1:7" ht="12.75">
      <c r="A26" s="146"/>
      <c r="B26" s="147"/>
      <c r="C26" s="163" t="s">
        <v>26</v>
      </c>
      <c r="D26" s="61"/>
      <c r="E26" s="40"/>
      <c r="F26" s="41"/>
      <c r="G26" s="148"/>
    </row>
    <row r="27" spans="1:7" ht="12.75">
      <c r="A27" s="146">
        <v>8</v>
      </c>
      <c r="B27" s="147"/>
      <c r="C27" s="161" t="s">
        <v>143</v>
      </c>
      <c r="D27" s="12" t="s">
        <v>56</v>
      </c>
      <c r="E27" s="12" t="s">
        <v>85</v>
      </c>
      <c r="F27" s="41">
        <v>65.99</v>
      </c>
      <c r="G27" s="148"/>
    </row>
    <row r="28" spans="1:7" ht="12.75">
      <c r="A28" s="146">
        <v>9</v>
      </c>
      <c r="B28" s="147"/>
      <c r="C28" s="161" t="s">
        <v>144</v>
      </c>
      <c r="D28" s="12" t="s">
        <v>57</v>
      </c>
      <c r="E28" s="12" t="s">
        <v>86</v>
      </c>
      <c r="F28" s="41">
        <v>30.99</v>
      </c>
      <c r="G28" s="148"/>
    </row>
    <row r="29" spans="1:7" ht="12.75">
      <c r="A29" s="146">
        <v>10</v>
      </c>
      <c r="B29" s="147"/>
      <c r="C29" s="161" t="s">
        <v>145</v>
      </c>
      <c r="D29" s="12" t="s">
        <v>87</v>
      </c>
      <c r="E29" s="12" t="s">
        <v>88</v>
      </c>
      <c r="F29" s="18">
        <v>99.99</v>
      </c>
      <c r="G29" s="148"/>
    </row>
    <row r="30" spans="1:7" ht="12.75">
      <c r="A30" s="146"/>
      <c r="B30" s="147"/>
      <c r="C30" s="164"/>
      <c r="D30" s="13"/>
      <c r="E30" s="13" t="s">
        <v>54</v>
      </c>
      <c r="F30" s="16">
        <f>SUM(F27:F29)</f>
        <v>196.96999999999997</v>
      </c>
      <c r="G30" s="120">
        <v>200</v>
      </c>
    </row>
    <row r="31" spans="1:7" ht="12.75">
      <c r="A31" s="146"/>
      <c r="B31" s="147"/>
      <c r="C31" s="163" t="s">
        <v>27</v>
      </c>
      <c r="D31" s="12"/>
      <c r="E31" s="12"/>
      <c r="F31" s="41"/>
      <c r="G31" s="148"/>
    </row>
    <row r="32" spans="1:7" ht="12.75">
      <c r="A32" s="146">
        <v>11</v>
      </c>
      <c r="B32" s="147"/>
      <c r="C32" s="161" t="s">
        <v>146</v>
      </c>
      <c r="D32" s="14" t="s">
        <v>40</v>
      </c>
      <c r="E32" s="14" t="s">
        <v>27</v>
      </c>
      <c r="F32" s="149">
        <v>14.5</v>
      </c>
      <c r="G32" s="148"/>
    </row>
    <row r="33" spans="1:7" ht="12.75">
      <c r="A33" s="146">
        <v>12</v>
      </c>
      <c r="B33" s="147"/>
      <c r="C33" s="161" t="s">
        <v>174</v>
      </c>
      <c r="D33" s="14" t="s">
        <v>40</v>
      </c>
      <c r="E33" s="14" t="s">
        <v>90</v>
      </c>
      <c r="F33" s="20">
        <v>65</v>
      </c>
      <c r="G33" s="148"/>
    </row>
    <row r="34" spans="1:7" ht="12.75">
      <c r="A34" s="146"/>
      <c r="B34" s="147"/>
      <c r="C34" s="164"/>
      <c r="D34" s="12"/>
      <c r="E34" s="13" t="s">
        <v>54</v>
      </c>
      <c r="F34" s="16">
        <f>SUM(F32:F33)</f>
        <v>79.5</v>
      </c>
      <c r="G34" s="120">
        <v>79</v>
      </c>
    </row>
    <row r="35" spans="1:7" ht="12.75">
      <c r="A35" s="146"/>
      <c r="B35" s="147"/>
      <c r="C35" s="61" t="s">
        <v>80</v>
      </c>
      <c r="D35" s="12"/>
      <c r="E35" s="12"/>
      <c r="F35" s="41"/>
      <c r="G35" s="148"/>
    </row>
    <row r="36" spans="1:7" ht="12.75">
      <c r="A36" s="146">
        <v>13</v>
      </c>
      <c r="B36" s="147"/>
      <c r="C36" s="161" t="s">
        <v>147</v>
      </c>
      <c r="D36" s="12" t="s">
        <v>43</v>
      </c>
      <c r="E36" s="12" t="s">
        <v>42</v>
      </c>
      <c r="F36" s="41">
        <v>15.6</v>
      </c>
      <c r="G36" s="148"/>
    </row>
    <row r="37" spans="1:7" ht="12.75">
      <c r="A37" s="146">
        <v>14</v>
      </c>
      <c r="B37" s="147"/>
      <c r="C37" s="161" t="s">
        <v>148</v>
      </c>
      <c r="D37" s="12" t="s">
        <v>44</v>
      </c>
      <c r="E37" s="12" t="s">
        <v>45</v>
      </c>
      <c r="F37" s="41">
        <v>32.69</v>
      </c>
      <c r="G37" s="148"/>
    </row>
    <row r="38" spans="1:7" ht="12.75">
      <c r="A38" s="146">
        <v>15</v>
      </c>
      <c r="B38" s="147"/>
      <c r="C38" s="161" t="s">
        <v>149</v>
      </c>
      <c r="D38" s="12" t="s">
        <v>41</v>
      </c>
      <c r="E38" s="12" t="s">
        <v>42</v>
      </c>
      <c r="F38" s="41">
        <v>253.52</v>
      </c>
      <c r="G38" s="148"/>
    </row>
    <row r="39" spans="1:7" ht="12.75">
      <c r="A39" s="146">
        <v>16</v>
      </c>
      <c r="B39" s="147"/>
      <c r="C39" s="161" t="s">
        <v>150</v>
      </c>
      <c r="D39" s="12" t="s">
        <v>46</v>
      </c>
      <c r="E39" s="12" t="s">
        <v>89</v>
      </c>
      <c r="F39" s="41">
        <v>199.99</v>
      </c>
      <c r="G39" s="148"/>
    </row>
    <row r="40" spans="1:7" ht="12.75">
      <c r="A40" s="146">
        <v>17</v>
      </c>
      <c r="B40" s="147"/>
      <c r="C40" s="161" t="s">
        <v>151</v>
      </c>
      <c r="D40" s="12" t="s">
        <v>47</v>
      </c>
      <c r="E40" s="12" t="s">
        <v>42</v>
      </c>
      <c r="F40" s="41">
        <v>35.88</v>
      </c>
      <c r="G40" s="120"/>
    </row>
    <row r="41" spans="1:7" ht="12.75">
      <c r="A41" s="146">
        <v>18</v>
      </c>
      <c r="B41" s="147"/>
      <c r="C41" s="161" t="s">
        <v>152</v>
      </c>
      <c r="D41" s="12" t="s">
        <v>41</v>
      </c>
      <c r="E41" s="12" t="s">
        <v>42</v>
      </c>
      <c r="F41" s="41">
        <v>30.39</v>
      </c>
      <c r="G41" s="148"/>
    </row>
    <row r="42" spans="1:7" ht="12.75">
      <c r="A42" s="146">
        <v>19</v>
      </c>
      <c r="B42" s="147"/>
      <c r="C42" s="161" t="s">
        <v>153</v>
      </c>
      <c r="D42" s="12" t="s">
        <v>47</v>
      </c>
      <c r="E42" s="12" t="s">
        <v>116</v>
      </c>
      <c r="F42" s="18">
        <v>139.99</v>
      </c>
      <c r="G42" s="148"/>
    </row>
    <row r="43" spans="1:7" ht="12.75">
      <c r="A43" s="146"/>
      <c r="B43" s="147"/>
      <c r="C43" s="164"/>
      <c r="D43" s="12"/>
      <c r="E43" s="13" t="s">
        <v>54</v>
      </c>
      <c r="F43" s="16">
        <f>SUM(F36:F42)</f>
        <v>708.0600000000001</v>
      </c>
      <c r="G43" s="120">
        <v>700</v>
      </c>
    </row>
    <row r="44" spans="1:7" ht="12.75">
      <c r="A44" s="146"/>
      <c r="B44" s="147"/>
      <c r="C44" s="163" t="s">
        <v>28</v>
      </c>
      <c r="D44" s="12"/>
      <c r="E44" s="13"/>
      <c r="F44" s="41"/>
      <c r="G44" s="120"/>
    </row>
    <row r="45" spans="1:7" ht="12.75">
      <c r="A45" s="146">
        <v>20</v>
      </c>
      <c r="B45" s="147"/>
      <c r="C45" s="161" t="s">
        <v>137</v>
      </c>
      <c r="D45" s="12" t="s">
        <v>59</v>
      </c>
      <c r="E45" s="40" t="s">
        <v>58</v>
      </c>
      <c r="F45" s="41">
        <v>159.89</v>
      </c>
      <c r="G45" s="120"/>
    </row>
    <row r="46" spans="1:7" ht="12.75">
      <c r="A46" s="146">
        <v>21</v>
      </c>
      <c r="B46" s="147"/>
      <c r="C46" s="161" t="s">
        <v>154</v>
      </c>
      <c r="D46" s="12" t="s">
        <v>91</v>
      </c>
      <c r="E46" s="40" t="s">
        <v>60</v>
      </c>
      <c r="F46" s="41">
        <v>412.99</v>
      </c>
      <c r="G46" s="120"/>
    </row>
    <row r="47" spans="1:7" ht="12.75">
      <c r="A47" s="146">
        <v>22</v>
      </c>
      <c r="B47" s="147"/>
      <c r="C47" s="161" t="s">
        <v>153</v>
      </c>
      <c r="D47" s="12" t="s">
        <v>59</v>
      </c>
      <c r="E47" s="40" t="s">
        <v>61</v>
      </c>
      <c r="F47" s="18">
        <v>151.9</v>
      </c>
      <c r="G47" s="120"/>
    </row>
    <row r="48" spans="1:7" ht="12.75">
      <c r="A48" s="146"/>
      <c r="B48" s="147"/>
      <c r="C48" s="164"/>
      <c r="D48" s="12"/>
      <c r="E48" s="13" t="s">
        <v>54</v>
      </c>
      <c r="F48" s="16">
        <f>SUM(F45:F47)</f>
        <v>724.78</v>
      </c>
      <c r="G48" s="120">
        <v>730</v>
      </c>
    </row>
    <row r="49" spans="1:7" ht="12.75">
      <c r="A49" s="146"/>
      <c r="B49" s="147"/>
      <c r="C49" s="163" t="s">
        <v>29</v>
      </c>
      <c r="D49" s="12"/>
      <c r="E49" s="12"/>
      <c r="F49" s="41"/>
      <c r="G49" s="120"/>
    </row>
    <row r="50" spans="1:7" ht="12.75">
      <c r="A50" s="146">
        <v>23</v>
      </c>
      <c r="B50" s="147"/>
      <c r="C50" s="161" t="s">
        <v>171</v>
      </c>
      <c r="D50" s="12" t="s">
        <v>175</v>
      </c>
      <c r="E50" s="12" t="s">
        <v>96</v>
      </c>
      <c r="F50" s="41">
        <v>13.2</v>
      </c>
      <c r="G50" s="148"/>
    </row>
    <row r="51" spans="1:7" ht="12.75">
      <c r="A51" s="146">
        <v>24</v>
      </c>
      <c r="B51" s="147"/>
      <c r="C51" s="161" t="s">
        <v>172</v>
      </c>
      <c r="D51" s="12" t="s">
        <v>175</v>
      </c>
      <c r="E51" s="12" t="s">
        <v>117</v>
      </c>
      <c r="F51" s="41">
        <v>12</v>
      </c>
      <c r="G51" s="148"/>
    </row>
    <row r="52" spans="1:7" ht="12.75">
      <c r="A52" s="146">
        <v>25</v>
      </c>
      <c r="B52" s="147"/>
      <c r="C52" s="161" t="s">
        <v>155</v>
      </c>
      <c r="D52" s="12" t="s">
        <v>175</v>
      </c>
      <c r="E52" s="12" t="s">
        <v>173</v>
      </c>
      <c r="F52" s="41">
        <v>11</v>
      </c>
      <c r="G52" s="148"/>
    </row>
    <row r="53" spans="1:7" ht="12.75">
      <c r="A53" s="146">
        <v>26</v>
      </c>
      <c r="B53" s="147"/>
      <c r="C53" s="161" t="s">
        <v>155</v>
      </c>
      <c r="D53" s="12" t="s">
        <v>97</v>
      </c>
      <c r="E53" s="12" t="s">
        <v>156</v>
      </c>
      <c r="F53" s="18">
        <v>45.22</v>
      </c>
      <c r="G53" s="148"/>
    </row>
    <row r="54" spans="1:7" ht="12.75">
      <c r="A54" s="146"/>
      <c r="B54" s="147"/>
      <c r="C54" s="161"/>
      <c r="D54" s="12"/>
      <c r="E54" s="13" t="s">
        <v>54</v>
      </c>
      <c r="F54" s="16">
        <f>SUM(F50:F53)</f>
        <v>81.42</v>
      </c>
      <c r="G54" s="120">
        <v>100</v>
      </c>
    </row>
    <row r="55" spans="1:7" ht="12.75">
      <c r="A55" s="146"/>
      <c r="B55" s="147"/>
      <c r="C55" s="161"/>
      <c r="D55" s="12"/>
      <c r="E55" s="15" t="s">
        <v>127</v>
      </c>
      <c r="F55" s="19">
        <f>F54+F48+F43+F34+F30</f>
        <v>1790.73</v>
      </c>
      <c r="G55" s="49">
        <f>SUM(G30:G54)</f>
        <v>1809</v>
      </c>
    </row>
    <row r="56" spans="1:7" ht="12.75">
      <c r="A56" s="146"/>
      <c r="B56" s="147"/>
      <c r="C56" s="161"/>
      <c r="D56" s="12"/>
      <c r="E56" s="89" t="s">
        <v>128</v>
      </c>
      <c r="F56" s="90">
        <f>SUM(F55+F24)</f>
        <v>7590.73</v>
      </c>
      <c r="G56" s="49">
        <f>G55+G24</f>
        <v>7609</v>
      </c>
    </row>
    <row r="57" spans="1:7" ht="12.75">
      <c r="A57" s="146"/>
      <c r="B57" s="147"/>
      <c r="C57" s="168" t="s">
        <v>126</v>
      </c>
      <c r="D57" s="12"/>
      <c r="E57" s="12"/>
      <c r="F57" s="41"/>
      <c r="G57" s="120"/>
    </row>
    <row r="58" spans="1:7" ht="12.75">
      <c r="A58" s="146"/>
      <c r="B58" s="147"/>
      <c r="C58" s="59" t="s">
        <v>52</v>
      </c>
      <c r="D58" s="12"/>
      <c r="E58" s="12"/>
      <c r="F58" s="41"/>
      <c r="G58" s="120"/>
    </row>
    <row r="59" spans="1:7" ht="12.75">
      <c r="A59" s="146">
        <v>29</v>
      </c>
      <c r="B59" s="147"/>
      <c r="C59" s="161" t="s">
        <v>157</v>
      </c>
      <c r="D59" s="12" t="s">
        <v>53</v>
      </c>
      <c r="E59" s="12" t="s">
        <v>166</v>
      </c>
      <c r="F59" s="18">
        <v>1000</v>
      </c>
      <c r="G59" s="120"/>
    </row>
    <row r="60" spans="1:7" ht="12.75">
      <c r="A60" s="146"/>
      <c r="B60" s="147"/>
      <c r="C60" s="161"/>
      <c r="D60" s="12"/>
      <c r="E60" s="13" t="s">
        <v>54</v>
      </c>
      <c r="F60" s="16">
        <f>SUM(F59:F59)</f>
        <v>1000</v>
      </c>
      <c r="G60" s="120">
        <v>1000</v>
      </c>
    </row>
    <row r="61" spans="1:7" ht="12.75">
      <c r="A61" s="146"/>
      <c r="B61" s="147"/>
      <c r="C61" s="160" t="s">
        <v>78</v>
      </c>
      <c r="D61" s="39"/>
      <c r="E61" s="21"/>
      <c r="F61" s="41"/>
      <c r="G61" s="120"/>
    </row>
    <row r="62" spans="1:7" ht="12.75">
      <c r="A62" s="146">
        <v>30</v>
      </c>
      <c r="B62" s="147"/>
      <c r="C62" s="161" t="s">
        <v>157</v>
      </c>
      <c r="D62" s="12" t="s">
        <v>55</v>
      </c>
      <c r="E62" s="12" t="s">
        <v>115</v>
      </c>
      <c r="F62" s="18">
        <v>760</v>
      </c>
      <c r="G62" s="120"/>
    </row>
    <row r="63" spans="1:7" ht="12.75">
      <c r="A63" s="146"/>
      <c r="B63" s="147"/>
      <c r="C63" s="164"/>
      <c r="D63" s="12"/>
      <c r="E63" s="13" t="s">
        <v>54</v>
      </c>
      <c r="F63" s="16">
        <f>SUM(F62)</f>
        <v>760</v>
      </c>
      <c r="G63" s="120">
        <v>760</v>
      </c>
    </row>
    <row r="64" spans="1:7" ht="12.75">
      <c r="A64" s="146"/>
      <c r="B64" s="147"/>
      <c r="C64" s="162" t="s">
        <v>109</v>
      </c>
      <c r="D64" s="12"/>
      <c r="E64" s="13"/>
      <c r="F64" s="16"/>
      <c r="G64" s="120"/>
    </row>
    <row r="65" spans="1:7" ht="12.75">
      <c r="A65" s="146">
        <v>31</v>
      </c>
      <c r="B65" s="147"/>
      <c r="C65" s="161" t="s">
        <v>163</v>
      </c>
      <c r="D65" s="12" t="s">
        <v>110</v>
      </c>
      <c r="E65" s="12" t="s">
        <v>113</v>
      </c>
      <c r="F65" s="18">
        <v>100</v>
      </c>
      <c r="G65" s="120"/>
    </row>
    <row r="66" spans="1:7" ht="12.75">
      <c r="A66" s="146"/>
      <c r="B66" s="147"/>
      <c r="C66" s="162"/>
      <c r="D66" s="12"/>
      <c r="E66" s="13" t="s">
        <v>54</v>
      </c>
      <c r="F66" s="16">
        <f>SUM(F65:F65)</f>
        <v>100</v>
      </c>
      <c r="G66" s="120">
        <v>100</v>
      </c>
    </row>
    <row r="67" spans="1:7" ht="12.75">
      <c r="A67" s="146"/>
      <c r="B67" s="147"/>
      <c r="C67" s="167" t="s">
        <v>79</v>
      </c>
      <c r="D67" s="12"/>
      <c r="E67" s="40"/>
      <c r="F67" s="18"/>
      <c r="G67" s="120"/>
    </row>
    <row r="68" spans="1:7" ht="12.75">
      <c r="A68" s="146">
        <v>32</v>
      </c>
      <c r="B68" s="147"/>
      <c r="C68" s="161" t="s">
        <v>163</v>
      </c>
      <c r="D68" s="12" t="s">
        <v>83</v>
      </c>
      <c r="E68" s="40" t="s">
        <v>118</v>
      </c>
      <c r="F68" s="18">
        <v>750</v>
      </c>
      <c r="G68" s="150"/>
    </row>
    <row r="69" spans="1:7" ht="12.75">
      <c r="A69" s="146"/>
      <c r="B69" s="147"/>
      <c r="C69" s="164"/>
      <c r="D69" s="12"/>
      <c r="E69" s="13" t="s">
        <v>54</v>
      </c>
      <c r="F69" s="16">
        <f>SUM(F67:F68)</f>
        <v>750</v>
      </c>
      <c r="G69" s="150">
        <v>750</v>
      </c>
    </row>
    <row r="70" spans="1:7" ht="12.75">
      <c r="A70" s="146"/>
      <c r="B70" s="147"/>
      <c r="C70" s="161"/>
      <c r="D70" s="12"/>
      <c r="E70" s="15" t="s">
        <v>126</v>
      </c>
      <c r="F70" s="19">
        <f>SUM(F69+F66+F63+F60)</f>
        <v>2610</v>
      </c>
      <c r="G70" s="48">
        <f>SUM(G69+G66+G63+G60)</f>
        <v>2610</v>
      </c>
    </row>
    <row r="71" spans="1:7" ht="12.75">
      <c r="A71" s="146"/>
      <c r="B71" s="147"/>
      <c r="C71" s="168" t="s">
        <v>127</v>
      </c>
      <c r="D71" s="12"/>
      <c r="E71" s="15"/>
      <c r="F71" s="19"/>
      <c r="G71" s="48"/>
    </row>
    <row r="72" spans="1:7" ht="12.75">
      <c r="A72" s="146"/>
      <c r="B72" s="147"/>
      <c r="C72" s="61" t="s">
        <v>81</v>
      </c>
      <c r="D72" s="12"/>
      <c r="E72" s="13"/>
      <c r="F72" s="41"/>
      <c r="G72" s="120"/>
    </row>
    <row r="73" spans="1:7" ht="12.75" customHeight="1">
      <c r="A73" s="146">
        <v>33</v>
      </c>
      <c r="B73" s="147"/>
      <c r="C73" s="161" t="s">
        <v>164</v>
      </c>
      <c r="D73" s="12" t="s">
        <v>92</v>
      </c>
      <c r="E73" s="40" t="s">
        <v>93</v>
      </c>
      <c r="F73" s="41">
        <v>89.99</v>
      </c>
      <c r="G73" s="120"/>
    </row>
    <row r="74" spans="1:7" ht="12.75" customHeight="1">
      <c r="A74" s="146">
        <v>34</v>
      </c>
      <c r="B74" s="147"/>
      <c r="C74" s="161" t="s">
        <v>176</v>
      </c>
      <c r="D74" s="12" t="s">
        <v>94</v>
      </c>
      <c r="E74" s="40" t="s">
        <v>95</v>
      </c>
      <c r="F74" s="18">
        <v>449.98</v>
      </c>
      <c r="G74" s="120"/>
    </row>
    <row r="75" spans="1:7" ht="12.75">
      <c r="A75" s="146"/>
      <c r="B75" s="147"/>
      <c r="C75" s="164"/>
      <c r="D75" s="12"/>
      <c r="E75" s="13" t="s">
        <v>54</v>
      </c>
      <c r="F75" s="16">
        <f>SUM(F73:F74)</f>
        <v>539.97</v>
      </c>
      <c r="G75" s="120">
        <v>500</v>
      </c>
    </row>
    <row r="76" spans="1:7" ht="12.75">
      <c r="A76" s="146"/>
      <c r="B76" s="147"/>
      <c r="C76" s="163" t="s">
        <v>29</v>
      </c>
      <c r="D76" s="12"/>
      <c r="E76" s="12"/>
      <c r="F76" s="41"/>
      <c r="G76" s="120"/>
    </row>
    <row r="77" spans="1:7" ht="12.75">
      <c r="A77" s="146"/>
      <c r="B77" s="147"/>
      <c r="C77" s="164" t="s">
        <v>177</v>
      </c>
      <c r="D77" s="12" t="s">
        <v>175</v>
      </c>
      <c r="E77" s="12" t="s">
        <v>179</v>
      </c>
      <c r="F77" s="41">
        <v>13</v>
      </c>
      <c r="G77" s="120"/>
    </row>
    <row r="78" spans="1:7" ht="12.75">
      <c r="A78" s="146"/>
      <c r="B78" s="147"/>
      <c r="C78" s="164" t="s">
        <v>178</v>
      </c>
      <c r="D78" s="12" t="s">
        <v>175</v>
      </c>
      <c r="E78" s="12" t="s">
        <v>180</v>
      </c>
      <c r="F78" s="41">
        <v>12</v>
      </c>
      <c r="G78" s="120"/>
    </row>
    <row r="79" spans="1:7" ht="12.75">
      <c r="A79" s="146">
        <v>35</v>
      </c>
      <c r="B79" s="147"/>
      <c r="C79" s="161" t="s">
        <v>163</v>
      </c>
      <c r="D79" s="12" t="s">
        <v>175</v>
      </c>
      <c r="E79" s="12" t="s">
        <v>165</v>
      </c>
      <c r="F79" s="41">
        <v>11.5</v>
      </c>
      <c r="G79" s="148"/>
    </row>
    <row r="80" spans="1:7" ht="12.75">
      <c r="A80" s="146">
        <v>36</v>
      </c>
      <c r="B80" s="147"/>
      <c r="C80" s="161" t="s">
        <v>163</v>
      </c>
      <c r="D80" s="12" t="s">
        <v>97</v>
      </c>
      <c r="E80" s="12" t="s">
        <v>156</v>
      </c>
      <c r="F80" s="18">
        <v>31.5</v>
      </c>
      <c r="G80" s="148"/>
    </row>
    <row r="81" spans="1:7" ht="12.75">
      <c r="A81" s="146"/>
      <c r="B81" s="147"/>
      <c r="C81" s="161"/>
      <c r="D81" s="12"/>
      <c r="E81" s="13" t="s">
        <v>48</v>
      </c>
      <c r="F81" s="16">
        <f>SUM(F77:F80)</f>
        <v>68</v>
      </c>
      <c r="G81" s="120">
        <v>70</v>
      </c>
    </row>
    <row r="82" spans="1:7" ht="12.75">
      <c r="A82" s="146"/>
      <c r="B82" s="147"/>
      <c r="C82" s="161"/>
      <c r="D82" s="12"/>
      <c r="E82" s="15" t="s">
        <v>127</v>
      </c>
      <c r="F82" s="19">
        <f>F81+F75</f>
        <v>607.97</v>
      </c>
      <c r="G82" s="49">
        <f>G81+G75</f>
        <v>570</v>
      </c>
    </row>
    <row r="83" spans="1:7" ht="13.5" thickBot="1">
      <c r="A83" s="151"/>
      <c r="B83" s="152"/>
      <c r="C83" s="165"/>
      <c r="D83" s="152"/>
      <c r="E83" s="138" t="s">
        <v>128</v>
      </c>
      <c r="F83" s="139">
        <f>SUM(F82+F70)</f>
        <v>3217.9700000000003</v>
      </c>
      <c r="G83" s="140">
        <f>SUM(G82+G70)</f>
        <v>3180</v>
      </c>
    </row>
  </sheetData>
  <sheetProtection/>
  <printOptions/>
  <pageMargins left="0" right="0" top="0.1968503937007874" bottom="0" header="0.5118110236220472" footer="0.5118110236220472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F38" sqref="F38"/>
    </sheetView>
  </sheetViews>
  <sheetFormatPr defaultColWidth="11.421875" defaultRowHeight="12.75"/>
  <cols>
    <col min="1" max="1" width="6.57421875" style="0" customWidth="1"/>
    <col min="2" max="2" width="8.140625" style="0" customWidth="1"/>
    <col min="3" max="3" width="13.140625" style="0" customWidth="1"/>
    <col min="4" max="4" width="19.7109375" style="0" customWidth="1"/>
    <col min="5" max="5" width="19.28125" style="0" customWidth="1"/>
    <col min="6" max="6" width="13.7109375" style="0" customWidth="1"/>
    <col min="7" max="7" width="13.7109375" style="10" customWidth="1"/>
  </cols>
  <sheetData>
    <row r="1" ht="12.75">
      <c r="E1" s="1"/>
    </row>
    <row r="2" spans="1:7" ht="15">
      <c r="A2" s="137" t="s">
        <v>49</v>
      </c>
      <c r="B2" s="137"/>
      <c r="C2" s="137"/>
      <c r="D2" s="137"/>
      <c r="E2" s="137"/>
      <c r="F2" s="137"/>
      <c r="G2" s="137"/>
    </row>
    <row r="3" ht="12.75">
      <c r="A3" s="67" t="s">
        <v>32</v>
      </c>
    </row>
    <row r="4" ht="13.5" thickBot="1">
      <c r="A4" s="67" t="s">
        <v>33</v>
      </c>
    </row>
    <row r="5" spans="1:7" s="11" customFormat="1" ht="64.5" thickBot="1">
      <c r="A5" s="22" t="s">
        <v>34</v>
      </c>
      <c r="B5" s="23" t="s">
        <v>50</v>
      </c>
      <c r="C5" s="23" t="s">
        <v>35</v>
      </c>
      <c r="D5" s="23" t="s">
        <v>51</v>
      </c>
      <c r="E5" s="23" t="s">
        <v>37</v>
      </c>
      <c r="F5" s="23" t="s">
        <v>38</v>
      </c>
      <c r="G5" s="42" t="s">
        <v>39</v>
      </c>
    </row>
    <row r="6" spans="1:7" s="11" customFormat="1" ht="12.75">
      <c r="A6" s="94"/>
      <c r="B6" s="95"/>
      <c r="C6" s="169" t="s">
        <v>132</v>
      </c>
      <c r="D6" s="95"/>
      <c r="E6" s="95"/>
      <c r="F6" s="95"/>
      <c r="G6" s="96"/>
    </row>
    <row r="7" spans="1:7" ht="12.75">
      <c r="A7" s="24"/>
      <c r="B7" s="25"/>
      <c r="C7" s="32" t="s">
        <v>63</v>
      </c>
      <c r="D7" s="27"/>
      <c r="E7" s="27"/>
      <c r="F7" s="104"/>
      <c r="G7" s="29"/>
    </row>
    <row r="8" spans="1:7" ht="12.75">
      <c r="A8" s="24">
        <v>37</v>
      </c>
      <c r="B8" s="25"/>
      <c r="C8" s="170" t="s">
        <v>133</v>
      </c>
      <c r="D8" s="27" t="s">
        <v>120</v>
      </c>
      <c r="E8" s="27"/>
      <c r="F8" s="105">
        <v>200</v>
      </c>
      <c r="G8" s="29"/>
    </row>
    <row r="9" spans="1:7" ht="12.75">
      <c r="A9" s="24">
        <v>38</v>
      </c>
      <c r="B9" s="25"/>
      <c r="C9" s="171" t="s">
        <v>134</v>
      </c>
      <c r="D9" s="27" t="s">
        <v>121</v>
      </c>
      <c r="E9" s="27"/>
      <c r="F9" s="106">
        <v>800</v>
      </c>
      <c r="G9" s="29"/>
    </row>
    <row r="10" spans="1:7" ht="12.75">
      <c r="A10" s="24"/>
      <c r="B10" s="25"/>
      <c r="C10" s="28"/>
      <c r="D10" s="27"/>
      <c r="E10" s="31" t="s">
        <v>54</v>
      </c>
      <c r="F10" s="107">
        <f>SUM(F8:F9)</f>
        <v>1000</v>
      </c>
      <c r="G10" s="29">
        <v>1000</v>
      </c>
    </row>
    <row r="11" spans="1:7" ht="12.75">
      <c r="A11" s="24"/>
      <c r="B11" s="25"/>
      <c r="C11" s="28"/>
      <c r="D11" s="27"/>
      <c r="E11" s="27"/>
      <c r="F11" s="107"/>
      <c r="G11" s="29"/>
    </row>
    <row r="12" spans="1:7" ht="12.75">
      <c r="A12" s="24"/>
      <c r="B12" s="25"/>
      <c r="C12" s="26" t="s">
        <v>64</v>
      </c>
      <c r="D12" s="26"/>
      <c r="E12" s="27"/>
      <c r="F12" s="92"/>
      <c r="G12" s="29"/>
    </row>
    <row r="13" spans="1:7" ht="12.75">
      <c r="A13" s="24">
        <v>39</v>
      </c>
      <c r="B13" s="25"/>
      <c r="C13" s="171" t="s">
        <v>135</v>
      </c>
      <c r="D13" s="25" t="s">
        <v>100</v>
      </c>
      <c r="E13" s="25" t="s">
        <v>101</v>
      </c>
      <c r="F13" s="106">
        <v>1000</v>
      </c>
      <c r="G13" s="43"/>
    </row>
    <row r="14" spans="1:7" ht="12.75">
      <c r="A14" s="24"/>
      <c r="B14" s="25"/>
      <c r="C14" s="25"/>
      <c r="D14" s="25"/>
      <c r="E14" s="31" t="s">
        <v>54</v>
      </c>
      <c r="F14" s="107">
        <f>SUM(F13)</f>
        <v>1000</v>
      </c>
      <c r="G14" s="43">
        <v>1000</v>
      </c>
    </row>
    <row r="15" spans="1:7" s="11" customFormat="1" ht="12.75">
      <c r="A15" s="94"/>
      <c r="B15" s="95"/>
      <c r="C15" s="95"/>
      <c r="D15" s="95"/>
      <c r="E15" s="95"/>
      <c r="F15" s="95"/>
      <c r="G15" s="96"/>
    </row>
    <row r="16" spans="1:7" ht="12.75">
      <c r="A16" s="24"/>
      <c r="B16" s="25"/>
      <c r="C16" s="26" t="s">
        <v>65</v>
      </c>
      <c r="D16" s="26"/>
      <c r="E16" s="27"/>
      <c r="F16" s="104"/>
      <c r="G16" s="29"/>
    </row>
    <row r="17" spans="1:7" ht="12.75">
      <c r="A17" s="24">
        <v>40</v>
      </c>
      <c r="B17" s="25"/>
      <c r="C17" s="170" t="s">
        <v>136</v>
      </c>
      <c r="D17" s="27" t="s">
        <v>103</v>
      </c>
      <c r="E17" s="27"/>
      <c r="F17" s="104">
        <v>500</v>
      </c>
      <c r="G17" s="29"/>
    </row>
    <row r="18" spans="1:7" ht="12.75">
      <c r="A18" s="24">
        <v>41</v>
      </c>
      <c r="B18" s="25"/>
      <c r="C18" s="170" t="s">
        <v>135</v>
      </c>
      <c r="D18" s="27" t="s">
        <v>104</v>
      </c>
      <c r="E18" s="27"/>
      <c r="F18" s="106">
        <v>250</v>
      </c>
      <c r="G18" s="29"/>
    </row>
    <row r="19" spans="1:7" ht="12.75">
      <c r="A19" s="24"/>
      <c r="B19" s="25"/>
      <c r="C19" s="30"/>
      <c r="D19" s="27"/>
      <c r="E19" s="31" t="s">
        <v>54</v>
      </c>
      <c r="F19" s="107">
        <f>SUM(F17:F18)</f>
        <v>750</v>
      </c>
      <c r="G19" s="29">
        <v>750</v>
      </c>
    </row>
    <row r="20" spans="1:7" s="11" customFormat="1" ht="12.75">
      <c r="A20" s="94"/>
      <c r="B20" s="95"/>
      <c r="C20" s="95"/>
      <c r="D20" s="95"/>
      <c r="E20" s="95"/>
      <c r="F20" s="95"/>
      <c r="G20" s="96"/>
    </row>
    <row r="21" spans="1:7" ht="12.75">
      <c r="A21" s="24"/>
      <c r="B21" s="25"/>
      <c r="C21" s="26" t="s">
        <v>98</v>
      </c>
      <c r="D21" s="27"/>
      <c r="E21" s="27"/>
      <c r="F21" s="27"/>
      <c r="G21" s="29"/>
    </row>
    <row r="22" spans="1:7" ht="12.75">
      <c r="A22" s="24">
        <v>42</v>
      </c>
      <c r="B22" s="25"/>
      <c r="C22" s="170" t="s">
        <v>137</v>
      </c>
      <c r="D22" s="25" t="s">
        <v>105</v>
      </c>
      <c r="E22" s="27" t="s">
        <v>122</v>
      </c>
      <c r="F22" s="106">
        <v>4859</v>
      </c>
      <c r="G22" s="29"/>
    </row>
    <row r="23" spans="1:7" s="11" customFormat="1" ht="12.75">
      <c r="A23" s="94"/>
      <c r="B23" s="95"/>
      <c r="C23" s="95"/>
      <c r="D23" s="95"/>
      <c r="E23" s="31" t="s">
        <v>54</v>
      </c>
      <c r="F23" s="108">
        <f>SUM(F22)</f>
        <v>4859</v>
      </c>
      <c r="G23" s="97">
        <v>4859</v>
      </c>
    </row>
    <row r="24" spans="1:7" s="11" customFormat="1" ht="12.75">
      <c r="A24" s="94"/>
      <c r="B24" s="95"/>
      <c r="C24" s="95"/>
      <c r="D24" s="95"/>
      <c r="E24" s="91" t="s">
        <v>160</v>
      </c>
      <c r="F24" s="109">
        <f>F23+F19+F14+F10</f>
        <v>7609</v>
      </c>
      <c r="G24" s="98">
        <f>SUM(G10:G23)</f>
        <v>7609</v>
      </c>
    </row>
    <row r="25" spans="1:7" s="11" customFormat="1" ht="12.75">
      <c r="A25" s="94"/>
      <c r="B25" s="95"/>
      <c r="C25" s="169" t="s">
        <v>132</v>
      </c>
      <c r="D25" s="95"/>
      <c r="E25" s="31"/>
      <c r="F25" s="108"/>
      <c r="G25" s="96"/>
    </row>
    <row r="26" spans="1:7" ht="12.75">
      <c r="A26" s="24"/>
      <c r="B26" s="25"/>
      <c r="C26" s="26" t="s">
        <v>67</v>
      </c>
      <c r="D26" s="26"/>
      <c r="E26" s="27"/>
      <c r="F26" s="27"/>
      <c r="G26" s="29"/>
    </row>
    <row r="27" spans="1:7" ht="12.75">
      <c r="A27" s="24">
        <v>43</v>
      </c>
      <c r="B27" s="25"/>
      <c r="C27" s="171" t="s">
        <v>138</v>
      </c>
      <c r="D27" s="27" t="s">
        <v>53</v>
      </c>
      <c r="E27" s="27" t="s">
        <v>99</v>
      </c>
      <c r="F27" s="105">
        <v>80</v>
      </c>
      <c r="G27" s="29"/>
    </row>
    <row r="28" spans="1:7" ht="12.75">
      <c r="A28" s="24">
        <v>44</v>
      </c>
      <c r="B28" s="25"/>
      <c r="C28" s="171" t="s">
        <v>139</v>
      </c>
      <c r="D28" s="27" t="s">
        <v>53</v>
      </c>
      <c r="E28" s="27" t="s">
        <v>99</v>
      </c>
      <c r="F28" s="106">
        <v>73</v>
      </c>
      <c r="G28" s="29"/>
    </row>
    <row r="29" spans="1:7" ht="12.75">
      <c r="A29" s="24"/>
      <c r="B29" s="25"/>
      <c r="C29" s="28"/>
      <c r="D29" s="27"/>
      <c r="E29" s="31" t="s">
        <v>54</v>
      </c>
      <c r="F29" s="107">
        <f>SUM(F27:F28)</f>
        <v>153</v>
      </c>
      <c r="G29" s="29">
        <v>150</v>
      </c>
    </row>
    <row r="30" spans="1:7" ht="12.75">
      <c r="A30" s="24"/>
      <c r="B30" s="25"/>
      <c r="C30" s="28"/>
      <c r="D30" s="27"/>
      <c r="E30" s="31"/>
      <c r="F30" s="107"/>
      <c r="G30" s="29"/>
    </row>
    <row r="31" spans="1:7" ht="12.75">
      <c r="A31" s="24"/>
      <c r="B31" s="25"/>
      <c r="C31" s="32" t="s">
        <v>64</v>
      </c>
      <c r="D31" s="27"/>
      <c r="E31" s="31"/>
      <c r="F31" s="107"/>
      <c r="G31" s="29"/>
    </row>
    <row r="32" spans="1:7" ht="12.75">
      <c r="A32" s="24">
        <v>45</v>
      </c>
      <c r="B32" s="25"/>
      <c r="C32" s="171" t="s">
        <v>140</v>
      </c>
      <c r="D32" s="25" t="s">
        <v>102</v>
      </c>
      <c r="E32" s="25" t="s">
        <v>101</v>
      </c>
      <c r="F32" s="135">
        <v>500</v>
      </c>
      <c r="G32" s="43"/>
    </row>
    <row r="33" spans="1:7" ht="12.75">
      <c r="A33" s="24"/>
      <c r="B33" s="25"/>
      <c r="C33" s="28"/>
      <c r="D33" s="25"/>
      <c r="E33" s="31" t="s">
        <v>54</v>
      </c>
      <c r="F33" s="105">
        <f>SUM(F32)</f>
        <v>500</v>
      </c>
      <c r="G33" s="43">
        <v>500</v>
      </c>
    </row>
    <row r="34" spans="1:7" ht="12.75">
      <c r="A34" s="24"/>
      <c r="B34" s="25"/>
      <c r="C34" s="28"/>
      <c r="D34" s="25"/>
      <c r="E34" s="25"/>
      <c r="F34" s="106"/>
      <c r="G34" s="43"/>
    </row>
    <row r="35" spans="1:7" ht="12.75">
      <c r="A35" s="24"/>
      <c r="B35" s="27"/>
      <c r="C35" s="26" t="s">
        <v>98</v>
      </c>
      <c r="D35" s="27"/>
      <c r="E35" s="27"/>
      <c r="F35" s="27"/>
      <c r="G35" s="29"/>
    </row>
    <row r="36" spans="1:7" ht="12.75">
      <c r="A36" s="24">
        <v>46</v>
      </c>
      <c r="B36" s="25"/>
      <c r="C36" s="170" t="s">
        <v>167</v>
      </c>
      <c r="D36" s="25" t="s">
        <v>105</v>
      </c>
      <c r="E36" s="27" t="s">
        <v>66</v>
      </c>
      <c r="F36" s="106">
        <v>2530</v>
      </c>
      <c r="G36" s="29"/>
    </row>
    <row r="37" spans="1:7" ht="12.75">
      <c r="A37" s="24"/>
      <c r="B37" s="25"/>
      <c r="C37" s="27"/>
      <c r="D37" s="27"/>
      <c r="E37" s="31" t="s">
        <v>54</v>
      </c>
      <c r="F37" s="107">
        <v>2530</v>
      </c>
      <c r="G37" s="29">
        <v>2530</v>
      </c>
    </row>
    <row r="38" spans="1:7" ht="12.75">
      <c r="A38" s="24"/>
      <c r="B38" s="25"/>
      <c r="C38" s="27"/>
      <c r="D38" s="27"/>
      <c r="E38" s="91" t="s">
        <v>160</v>
      </c>
      <c r="F38" s="92">
        <f>F37+F33+F29</f>
        <v>3183</v>
      </c>
      <c r="G38" s="93">
        <f>SUM(G29:G37)</f>
        <v>3180</v>
      </c>
    </row>
    <row r="39" spans="1:7" ht="13.5" thickBot="1">
      <c r="A39" s="33"/>
      <c r="B39" s="34"/>
      <c r="C39" s="34"/>
      <c r="D39" s="136"/>
      <c r="E39" s="136"/>
      <c r="F39" s="110"/>
      <c r="G39" s="35"/>
    </row>
  </sheetData>
  <sheetProtection/>
  <printOptions/>
  <pageMargins left="0.5511811023622047" right="0.5118110236220472" top="0.984251968503937" bottom="0.984251968503937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Klapstein, Petra</dc:creator>
  <cp:keywords/>
  <dc:description/>
  <cp:lastModifiedBy>klapstein</cp:lastModifiedBy>
  <cp:lastPrinted>2019-08-05T07:20:37Z</cp:lastPrinted>
  <dcterms:created xsi:type="dcterms:W3CDTF">2009-03-20T08:45:21Z</dcterms:created>
  <dcterms:modified xsi:type="dcterms:W3CDTF">2019-08-05T07:32:34Z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